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4887A33-10EA-4762-A4C7-A523C42A175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C19" i="17" s="1"/>
  <c r="AB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C19" i="11" s="1"/>
  <c r="AB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 s="1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AC31" i="7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R16" i="17"/>
  <c r="AR27" i="16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<sst xmlns="http://schemas.openxmlformats.org/spreadsheetml/2006/main" count="3300" uniqueCount="40">
  <si>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</si>
  <si>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</si>
  <si>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</si>
  <si>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</si>
  <si>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</si>
  <si>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</si>
  <si>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</si>
  <si>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</si>
  <si>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</si>
  <si>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</si>
  <si>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</si>
  <si>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</si>
  <si>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</si>
  <si>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</si>
  <si>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</si>
  <si>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</si>
  <si>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</si>
  <si>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</si>
  <si>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</si>
  <si>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</si>
  <si>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</si>
  <si>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</si>
  <si>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</si>
  <si>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</si>
  <si>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</si>
  <si>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</si>
  <si>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</si>
  <si>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</si>
  <si>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</si>
  <si>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</si>
  <si>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</si>
  <si>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</si>
  <si>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</si>
  <si>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</si>
  <si>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</si>
  <si>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</si>
  <si>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</si>
  <si>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</si>
  <si>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</si>
  <si>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2019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</si>
</sst>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3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68791343057" xfId="29" xr:uid="{00000000-0005-0000-0000-00000A000000}"/>
    <cellStyle name="style1668791343106" xfId="31" xr:uid="{00000000-0005-0000-0000-00000B000000}"/>
    <cellStyle name="style1668791343205" xfId="32" xr:uid="{00000000-0005-0000-0000-00000C000000}"/>
    <cellStyle name="style1668791343256" xfId="33" xr:uid="{00000000-0005-0000-0000-00000D000000}"/>
    <cellStyle name="style1668791343373" xfId="36" xr:uid="{00000000-0005-0000-0000-00000E000000}"/>
    <cellStyle name="style1668791343423" xfId="37" xr:uid="{00000000-0005-0000-0000-00000F000000}"/>
    <cellStyle name="style1668791345129" xfId="30" xr:uid="{00000000-0005-0000-0000-000010000000}"/>
    <cellStyle name="style1668791345169" xfId="38" xr:uid="{00000000-0005-0000-0000-000011000000}"/>
    <cellStyle name="style1668791345758" xfId="34" xr:uid="{00000000-0005-0000-0000-000012000000}"/>
    <cellStyle name="style1668791345926" xfId="35" xr:uid="{00000000-0005-0000-0000-000013000000}"/>
    <cellStyle name="style1686673179800" xfId="10" xr:uid="{00000000-0005-0000-0000-000014000000}"/>
    <cellStyle name="style1686673179848" xfId="12" xr:uid="{00000000-0005-0000-0000-000015000000}"/>
    <cellStyle name="style1686673179942" xfId="13" xr:uid="{00000000-0005-0000-0000-000016000000}"/>
    <cellStyle name="style1686673179990" xfId="15" xr:uid="{00000000-0005-0000-0000-000017000000}"/>
    <cellStyle name="style1686673180085" xfId="17" xr:uid="{00000000-0005-0000-0000-000018000000}"/>
    <cellStyle name="style1686673180133" xfId="18" xr:uid="{00000000-0005-0000-0000-000019000000}"/>
    <cellStyle name="style1686673181445" xfId="11" xr:uid="{00000000-0005-0000-0000-00001A000000}"/>
    <cellStyle name="style1686673181477" xfId="19" xr:uid="{00000000-0005-0000-0000-00001B000000}"/>
    <cellStyle name="style1686673181948" xfId="14" xr:uid="{00000000-0005-0000-0000-00001C000000}"/>
    <cellStyle name="style1686673182075" xfId="16" xr:uid="{00000000-0005-0000-0000-00001D000000}"/>
    <cellStyle name="style1686842780048" xfId="20" xr:uid="{00000000-0005-0000-0000-00001E000000}"/>
    <cellStyle name="style1686842780079" xfId="22" xr:uid="{00000000-0005-0000-0000-00001F000000}"/>
    <cellStyle name="style1686842780161" xfId="23" xr:uid="{00000000-0005-0000-0000-000020000000}"/>
    <cellStyle name="style1686842780190" xfId="24" xr:uid="{00000000-0005-0000-0000-000021000000}"/>
    <cellStyle name="style1686842780268" xfId="26" xr:uid="{00000000-0005-0000-0000-000022000000}"/>
    <cellStyle name="style1686842780315" xfId="27" xr:uid="{00000000-0005-0000-0000-000023000000}"/>
    <cellStyle name="style1686842781622" xfId="21" xr:uid="{00000000-0005-0000-0000-000024000000}"/>
    <cellStyle name="style1686842781654" xfId="28" xr:uid="{00000000-0005-0000-0000-000025000000}"/>
    <cellStyle name="style1686842782132" xfId="25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11735989.999999998</v>
      </c>
      <c r="C15" s="2"/>
      <c r="D15" s="2">
        <v>4352460</v>
      </c>
      <c r="E15" s="2"/>
      <c r="F15" s="2">
        <v>3489000.0000000005</v>
      </c>
      <c r="G15" s="2"/>
      <c r="H15" s="2">
        <v>32038970</v>
      </c>
      <c r="I15" s="2"/>
      <c r="J15" s="2">
        <v>0</v>
      </c>
      <c r="K15" s="2"/>
      <c r="L15" s="1">
        <f>B15+D15+F15+H15+J15</f>
        <v>51616420</v>
      </c>
      <c r="M15" s="13">
        <f>C15+E15+G15+I15+K15</f>
        <v>0</v>
      </c>
      <c r="N15" s="14">
        <f>L15+M15</f>
        <v>51616420</v>
      </c>
      <c r="P15" s="3" t="s">
        <v>12</v>
      </c>
      <c r="Q15" s="2">
        <v>2109</v>
      </c>
      <c r="R15" s="2">
        <v>0</v>
      </c>
      <c r="S15" s="2">
        <v>714</v>
      </c>
      <c r="T15" s="2">
        <v>0</v>
      </c>
      <c r="U15" s="2">
        <v>364</v>
      </c>
      <c r="V15" s="2">
        <v>0</v>
      </c>
      <c r="W15" s="2">
        <v>3646</v>
      </c>
      <c r="X15" s="2">
        <v>0</v>
      </c>
      <c r="Y15" s="2">
        <v>599</v>
      </c>
      <c r="Z15" s="2">
        <v>0</v>
      </c>
      <c r="AA15" s="1">
        <f>Q15+S15+U15+W15+Y15</f>
        <v>7432</v>
      </c>
      <c r="AB15" s="13">
        <f>R15+T15+V15+X15+Z15</f>
        <v>0</v>
      </c>
      <c r="AC15" s="14">
        <f>AA15+AB15</f>
        <v>7432</v>
      </c>
      <c r="AE15" s="3" t="s">
        <v>12</v>
      </c>
      <c r="AF15" s="2">
        <f>IFERROR(B15/Q15, "N.A.")</f>
        <v>5564.7178757705069</v>
      </c>
      <c r="AG15" s="2" t="str">
        <f t="shared" ref="AG15:AP19" si="0">IFERROR(C15/R15, "N.A.")</f>
        <v>N.A.</v>
      </c>
      <c r="AH15" s="2">
        <f t="shared" si="0"/>
        <v>6095.8823529411766</v>
      </c>
      <c r="AI15" s="2" t="str">
        <f t="shared" si="0"/>
        <v>N.A.</v>
      </c>
      <c r="AJ15" s="2">
        <f t="shared" si="0"/>
        <v>9585.1648351648364</v>
      </c>
      <c r="AK15" s="2" t="str">
        <f t="shared" si="0"/>
        <v>N.A.</v>
      </c>
      <c r="AL15" s="2">
        <f t="shared" si="0"/>
        <v>8787.4300603400989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6945.1587728740578</v>
      </c>
      <c r="AQ15" s="13" t="str">
        <f t="shared" ref="AQ15" si="1">IFERROR(M15/AB15, "N.A.")</f>
        <v>N.A.</v>
      </c>
      <c r="AR15" s="14">
        <f t="shared" ref="AR15" si="2">IFERROR(N15/AC15, "N.A.")</f>
        <v>6945.1587728740578</v>
      </c>
    </row>
    <row r="16" spans="1:44" ht="15" customHeight="1" thickBot="1" x14ac:dyDescent="0.3">
      <c r="A16" s="3" t="s">
        <v>13</v>
      </c>
      <c r="B16" s="2">
        <v>5519445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5519445</v>
      </c>
      <c r="M16" s="13">
        <f t="shared" ref="M16:M18" si="4">C16+E16+G16+I16+K16</f>
        <v>0</v>
      </c>
      <c r="N16" s="14">
        <f t="shared" ref="N16:N18" si="5">L16+M16</f>
        <v>5519445</v>
      </c>
      <c r="P16" s="3" t="s">
        <v>13</v>
      </c>
      <c r="Q16" s="2">
        <v>1532</v>
      </c>
      <c r="R16" s="2">
        <v>196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1532</v>
      </c>
      <c r="AB16" s="13">
        <f t="shared" ref="AB16:AB18" si="7">R16+T16+V16+X16+Z16</f>
        <v>196</v>
      </c>
      <c r="AC16" s="14">
        <f t="shared" ref="AC16:AC18" si="8">AA16+AB16</f>
        <v>1728</v>
      </c>
      <c r="AE16" s="3" t="s">
        <v>13</v>
      </c>
      <c r="AF16" s="2">
        <f t="shared" ref="AF16:AF19" si="9">IFERROR(B16/Q16, "N.A.")</f>
        <v>3602.7708877284595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3602.7708877284595</v>
      </c>
      <c r="AQ16" s="13">
        <f t="shared" ref="AQ16:AQ18" si="11">IFERROR(M16/AB16, "N.A.")</f>
        <v>0</v>
      </c>
      <c r="AR16" s="14">
        <f t="shared" ref="AR16:AR18" si="12">IFERROR(N16/AC16, "N.A.")</f>
        <v>3194.1232638888887</v>
      </c>
    </row>
    <row r="17" spans="1:44" ht="15" customHeight="1" thickBot="1" x14ac:dyDescent="0.3">
      <c r="A17" s="3" t="s">
        <v>14</v>
      </c>
      <c r="B17" s="2">
        <v>32833694.999999996</v>
      </c>
      <c r="C17" s="2">
        <v>159479050</v>
      </c>
      <c r="D17" s="2">
        <v>6305166</v>
      </c>
      <c r="E17" s="2"/>
      <c r="F17" s="2"/>
      <c r="G17" s="2">
        <v>17095500</v>
      </c>
      <c r="H17" s="2"/>
      <c r="I17" s="2">
        <v>9705350.0000000019</v>
      </c>
      <c r="J17" s="2">
        <v>0</v>
      </c>
      <c r="K17" s="2"/>
      <c r="L17" s="1">
        <f t="shared" si="3"/>
        <v>39138861</v>
      </c>
      <c r="M17" s="13">
        <f t="shared" si="4"/>
        <v>186279900</v>
      </c>
      <c r="N17" s="14">
        <f t="shared" si="5"/>
        <v>225418761</v>
      </c>
      <c r="P17" s="3" t="s">
        <v>14</v>
      </c>
      <c r="Q17" s="2">
        <v>7984</v>
      </c>
      <c r="R17" s="2">
        <v>24293</v>
      </c>
      <c r="S17" s="2">
        <v>2092</v>
      </c>
      <c r="T17" s="2">
        <v>0</v>
      </c>
      <c r="U17" s="2">
        <v>0</v>
      </c>
      <c r="V17" s="2">
        <v>2251</v>
      </c>
      <c r="W17" s="2">
        <v>0</v>
      </c>
      <c r="X17" s="2">
        <v>1720</v>
      </c>
      <c r="Y17" s="2">
        <v>418</v>
      </c>
      <c r="Z17" s="2">
        <v>0</v>
      </c>
      <c r="AA17" s="1">
        <f t="shared" si="6"/>
        <v>10494</v>
      </c>
      <c r="AB17" s="13">
        <f t="shared" si="7"/>
        <v>28264</v>
      </c>
      <c r="AC17" s="14">
        <f t="shared" si="8"/>
        <v>38758</v>
      </c>
      <c r="AE17" s="3" t="s">
        <v>14</v>
      </c>
      <c r="AF17" s="2">
        <f t="shared" si="9"/>
        <v>4112.4367484969935</v>
      </c>
      <c r="AG17" s="2">
        <f t="shared" si="0"/>
        <v>6564.814967274524</v>
      </c>
      <c r="AH17" s="2">
        <f t="shared" si="0"/>
        <v>3013.9416826003826</v>
      </c>
      <c r="AI17" s="2" t="str">
        <f t="shared" si="0"/>
        <v>N.A.</v>
      </c>
      <c r="AJ17" s="2" t="str">
        <f t="shared" si="0"/>
        <v>N.A.</v>
      </c>
      <c r="AK17" s="2">
        <f t="shared" si="0"/>
        <v>7594.6246112838735</v>
      </c>
      <c r="AL17" s="2" t="str">
        <f t="shared" si="0"/>
        <v>N.A.</v>
      </c>
      <c r="AM17" s="2">
        <f t="shared" si="0"/>
        <v>5642.6453488372108</v>
      </c>
      <c r="AN17" s="2">
        <f t="shared" si="0"/>
        <v>0</v>
      </c>
      <c r="AO17" s="2" t="str">
        <f t="shared" si="0"/>
        <v>N.A.</v>
      </c>
      <c r="AP17" s="15">
        <f t="shared" si="10"/>
        <v>3729.6417953116065</v>
      </c>
      <c r="AQ17" s="13">
        <f t="shared" si="11"/>
        <v>6590.7125672233233</v>
      </c>
      <c r="AR17" s="14">
        <f t="shared" si="12"/>
        <v>5816.0576139119667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50089129.999999993</v>
      </c>
      <c r="C19" s="2">
        <v>159479050.00000009</v>
      </c>
      <c r="D19" s="2">
        <v>10657626</v>
      </c>
      <c r="E19" s="2"/>
      <c r="F19" s="2">
        <v>3489000.0000000005</v>
      </c>
      <c r="G19" s="2">
        <v>17095500</v>
      </c>
      <c r="H19" s="2">
        <v>32038970</v>
      </c>
      <c r="I19" s="2">
        <v>9705350.0000000019</v>
      </c>
      <c r="J19" s="2">
        <v>0</v>
      </c>
      <c r="K19" s="2"/>
      <c r="L19" s="1">
        <f t="shared" ref="L19" si="13">B19+D19+F19+H19+J19</f>
        <v>96274726</v>
      </c>
      <c r="M19" s="13">
        <f t="shared" ref="M19" si="14">C19+E19+G19+I19+K19</f>
        <v>186279900.00000009</v>
      </c>
      <c r="N19" s="21">
        <f t="shared" ref="N19" si="15">L19+M19</f>
        <v>282554626.00000012</v>
      </c>
      <c r="P19" s="4" t="s">
        <v>16</v>
      </c>
      <c r="Q19" s="2">
        <v>11625</v>
      </c>
      <c r="R19" s="2">
        <v>24489</v>
      </c>
      <c r="S19" s="2">
        <v>2806</v>
      </c>
      <c r="T19" s="2">
        <v>0</v>
      </c>
      <c r="U19" s="2">
        <v>364</v>
      </c>
      <c r="V19" s="2">
        <v>2251</v>
      </c>
      <c r="W19" s="2">
        <v>3646</v>
      </c>
      <c r="X19" s="2">
        <v>1720</v>
      </c>
      <c r="Y19" s="2">
        <v>1017</v>
      </c>
      <c r="Z19" s="2">
        <v>0</v>
      </c>
      <c r="AA19" s="1">
        <f t="shared" ref="AA19" si="16">Q19+S19+U19+W19+Y19</f>
        <v>19458</v>
      </c>
      <c r="AB19" s="13">
        <f t="shared" ref="AB19" si="17">R19+T19+V19+X19+Z19</f>
        <v>28460</v>
      </c>
      <c r="AC19" s="14">
        <f t="shared" ref="AC19" si="18">AA19+AB19</f>
        <v>47918</v>
      </c>
      <c r="AE19" s="4" t="s">
        <v>16</v>
      </c>
      <c r="AF19" s="2">
        <f t="shared" si="9"/>
        <v>4308.7423655913972</v>
      </c>
      <c r="AG19" s="2">
        <f t="shared" si="0"/>
        <v>6512.2728572011956</v>
      </c>
      <c r="AH19" s="2">
        <f t="shared" si="0"/>
        <v>3798.1560940841055</v>
      </c>
      <c r="AI19" s="2" t="str">
        <f t="shared" si="0"/>
        <v>N.A.</v>
      </c>
      <c r="AJ19" s="2">
        <f t="shared" si="0"/>
        <v>9585.1648351648364</v>
      </c>
      <c r="AK19" s="2">
        <f t="shared" si="0"/>
        <v>7594.6246112838735</v>
      </c>
      <c r="AL19" s="2">
        <f t="shared" si="0"/>
        <v>8787.4300603400989</v>
      </c>
      <c r="AM19" s="2">
        <f t="shared" si="0"/>
        <v>5642.6453488372108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4947.8222838935144</v>
      </c>
      <c r="AQ19" s="13">
        <f t="shared" ref="AQ19" si="20">IFERROR(M19/AB19, "N.A.")</f>
        <v>6545.3232607167984</v>
      </c>
      <c r="AR19" s="14">
        <f t="shared" ref="AR19" si="21">IFERROR(N19/AC19, "N.A.")</f>
        <v>5896.6281146959418</v>
      </c>
    </row>
    <row r="20" spans="1:44" ht="15" customHeight="1" thickBot="1" x14ac:dyDescent="0.3">
      <c r="A20" s="5" t="s">
        <v>0</v>
      </c>
      <c r="B20" s="44">
        <f>B19+C19</f>
        <v>209568180.00000009</v>
      </c>
      <c r="C20" s="45"/>
      <c r="D20" s="44">
        <f>D19+E19</f>
        <v>10657626</v>
      </c>
      <c r="E20" s="45"/>
      <c r="F20" s="44">
        <f>F19+G19</f>
        <v>20584500</v>
      </c>
      <c r="G20" s="45"/>
      <c r="H20" s="44">
        <f>H19+I19</f>
        <v>41744320</v>
      </c>
      <c r="I20" s="45"/>
      <c r="J20" s="44">
        <f>J19+K19</f>
        <v>0</v>
      </c>
      <c r="K20" s="45"/>
      <c r="L20" s="44">
        <f>L19+M19</f>
        <v>282554626.00000012</v>
      </c>
      <c r="M20" s="46"/>
      <c r="N20" s="22">
        <f>B20+D20+F20+H20+J20</f>
        <v>282554626.00000012</v>
      </c>
      <c r="P20" s="5" t="s">
        <v>0</v>
      </c>
      <c r="Q20" s="44">
        <f>Q19+R19</f>
        <v>36114</v>
      </c>
      <c r="R20" s="45"/>
      <c r="S20" s="44">
        <f>S19+T19</f>
        <v>2806</v>
      </c>
      <c r="T20" s="45"/>
      <c r="U20" s="44">
        <f>U19+V19</f>
        <v>2615</v>
      </c>
      <c r="V20" s="45"/>
      <c r="W20" s="44">
        <f>W19+X19</f>
        <v>5366</v>
      </c>
      <c r="X20" s="45"/>
      <c r="Y20" s="44">
        <f>Y19+Z19</f>
        <v>1017</v>
      </c>
      <c r="Z20" s="45"/>
      <c r="AA20" s="44">
        <f>AA19+AB19</f>
        <v>47918</v>
      </c>
      <c r="AB20" s="45"/>
      <c r="AC20" s="23">
        <f>Q20+S20+U20+W20+Y20</f>
        <v>47918</v>
      </c>
      <c r="AE20" s="5" t="s">
        <v>0</v>
      </c>
      <c r="AF20" s="24">
        <f>IFERROR(B20/Q20,"N.A.")</f>
        <v>5802.9622860940381</v>
      </c>
      <c r="AG20" s="25"/>
      <c r="AH20" s="24">
        <f>IFERROR(D20/S20,"N.A.")</f>
        <v>3798.1560940841055</v>
      </c>
      <c r="AI20" s="25"/>
      <c r="AJ20" s="24">
        <f>IFERROR(F20/U20,"N.A.")</f>
        <v>7871.7017208412999</v>
      </c>
      <c r="AK20" s="25"/>
      <c r="AL20" s="24">
        <f>IFERROR(H20/W20,"N.A.")</f>
        <v>7779.4111069698101</v>
      </c>
      <c r="AM20" s="25"/>
      <c r="AN20" s="24">
        <f>IFERROR(J20/Y20,"N.A.")</f>
        <v>0</v>
      </c>
      <c r="AO20" s="25"/>
      <c r="AP20" s="24">
        <f>IFERROR(L20/AA20,"N.A.")</f>
        <v>5896.6281146959418</v>
      </c>
      <c r="AQ20" s="25"/>
      <c r="AR20" s="16">
        <f>IFERROR(N20/AC20, "N.A.")</f>
        <v>5896.6281146959418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11082390</v>
      </c>
      <c r="C27" s="2"/>
      <c r="D27" s="2">
        <v>4352460</v>
      </c>
      <c r="E27" s="2"/>
      <c r="F27" s="2">
        <v>3489000.0000000005</v>
      </c>
      <c r="G27" s="2"/>
      <c r="H27" s="2">
        <v>23130540.000000004</v>
      </c>
      <c r="I27" s="2"/>
      <c r="J27" s="2">
        <v>0</v>
      </c>
      <c r="K27" s="2"/>
      <c r="L27" s="1">
        <f>B27+D27+F27+H27+J27</f>
        <v>42054390</v>
      </c>
      <c r="M27" s="13">
        <f>C27+E27+G27+I27+K27</f>
        <v>0</v>
      </c>
      <c r="N27" s="14">
        <f>L27+M27</f>
        <v>42054390</v>
      </c>
      <c r="P27" s="3" t="s">
        <v>12</v>
      </c>
      <c r="Q27" s="2">
        <v>1919</v>
      </c>
      <c r="R27" s="2">
        <v>0</v>
      </c>
      <c r="S27" s="2">
        <v>714</v>
      </c>
      <c r="T27" s="2">
        <v>0</v>
      </c>
      <c r="U27" s="2">
        <v>364</v>
      </c>
      <c r="V27" s="2">
        <v>0</v>
      </c>
      <c r="W27" s="2">
        <v>1648</v>
      </c>
      <c r="X27" s="2">
        <v>0</v>
      </c>
      <c r="Y27" s="2">
        <v>380</v>
      </c>
      <c r="Z27" s="2">
        <v>0</v>
      </c>
      <c r="AA27" s="1">
        <f>Q27+S27+U27+W27+Y27</f>
        <v>5025</v>
      </c>
      <c r="AB27" s="13">
        <f>R27+T27+V27+X27+Z27</f>
        <v>0</v>
      </c>
      <c r="AC27" s="14">
        <f>AA27+AB27</f>
        <v>5025</v>
      </c>
      <c r="AE27" s="3" t="s">
        <v>12</v>
      </c>
      <c r="AF27" s="2">
        <f>IFERROR(B27/Q27, "N.A.")</f>
        <v>5775.0859822824386</v>
      </c>
      <c r="AG27" s="2" t="str">
        <f t="shared" ref="AG27:AG31" si="22">IFERROR(C27/R27, "N.A.")</f>
        <v>N.A.</v>
      </c>
      <c r="AH27" s="2">
        <f t="shared" ref="AH27:AH31" si="23">IFERROR(D27/S27, "N.A.")</f>
        <v>6095.8823529411766</v>
      </c>
      <c r="AI27" s="2" t="str">
        <f t="shared" ref="AI27:AI31" si="24">IFERROR(E27/T27, "N.A.")</f>
        <v>N.A.</v>
      </c>
      <c r="AJ27" s="2">
        <f t="shared" ref="AJ27:AJ31" si="25">IFERROR(F27/U27, "N.A.")</f>
        <v>9585.1648351648364</v>
      </c>
      <c r="AK27" s="2" t="str">
        <f t="shared" ref="AK27:AK31" si="26">IFERROR(G27/V27, "N.A.")</f>
        <v>N.A.</v>
      </c>
      <c r="AL27" s="2">
        <f t="shared" ref="AL27:AL31" si="27">IFERROR(H27/W27, "N.A.")</f>
        <v>14035.521844660196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8369.0328358208953</v>
      </c>
      <c r="AQ27" s="13" t="str">
        <f t="shared" ref="AQ27:AQ30" si="32">IFERROR(M27/AB27, "N.A.")</f>
        <v>N.A.</v>
      </c>
      <c r="AR27" s="14">
        <f t="shared" ref="AR27:AR30" si="33">IFERROR(N27/AC27, "N.A.")</f>
        <v>8369.0328358208953</v>
      </c>
    </row>
    <row r="28" spans="1:44" ht="15" customHeight="1" thickBot="1" x14ac:dyDescent="0.3">
      <c r="A28" s="3" t="s">
        <v>13</v>
      </c>
      <c r="B28" s="2">
        <v>1752000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1752000</v>
      </c>
      <c r="M28" s="13">
        <f t="shared" ref="M28:M30" si="35">C28+E28+G28+I28+K28</f>
        <v>0</v>
      </c>
      <c r="N28" s="14">
        <f t="shared" ref="N28:N30" si="36">L28+M28</f>
        <v>1752000</v>
      </c>
      <c r="P28" s="3" t="s">
        <v>13</v>
      </c>
      <c r="Q28" s="2">
        <v>341</v>
      </c>
      <c r="R28" s="2">
        <v>196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341</v>
      </c>
      <c r="AB28" s="13">
        <f t="shared" ref="AB28:AB30" si="38">R28+T28+V28+X28+Z28</f>
        <v>196</v>
      </c>
      <c r="AC28" s="14">
        <f t="shared" ref="AC28:AC30" si="39">AA28+AB28</f>
        <v>537</v>
      </c>
      <c r="AE28" s="3" t="s">
        <v>13</v>
      </c>
      <c r="AF28" s="2">
        <f t="shared" ref="AF28:AF31" si="40">IFERROR(B28/Q28, "N.A.")</f>
        <v>5137.8299120234606</v>
      </c>
      <c r="AG28" s="2">
        <f t="shared" si="22"/>
        <v>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5137.8299120234606</v>
      </c>
      <c r="AQ28" s="13">
        <f t="shared" si="32"/>
        <v>0</v>
      </c>
      <c r="AR28" s="14">
        <f t="shared" si="33"/>
        <v>3262.5698324022346</v>
      </c>
    </row>
    <row r="29" spans="1:44" ht="15" customHeight="1" thickBot="1" x14ac:dyDescent="0.3">
      <c r="A29" s="3" t="s">
        <v>14</v>
      </c>
      <c r="B29" s="2">
        <v>21396005</v>
      </c>
      <c r="C29" s="2">
        <v>116125989.99999999</v>
      </c>
      <c r="D29" s="2">
        <v>5199550</v>
      </c>
      <c r="E29" s="2"/>
      <c r="F29" s="2"/>
      <c r="G29" s="2">
        <v>6713900</v>
      </c>
      <c r="H29" s="2"/>
      <c r="I29" s="2">
        <v>8529350.0000000019</v>
      </c>
      <c r="J29" s="2">
        <v>0</v>
      </c>
      <c r="K29" s="2"/>
      <c r="L29" s="1">
        <f t="shared" si="34"/>
        <v>26595555</v>
      </c>
      <c r="M29" s="13">
        <f t="shared" si="35"/>
        <v>131369239.99999999</v>
      </c>
      <c r="N29" s="14">
        <f t="shared" si="36"/>
        <v>157964795</v>
      </c>
      <c r="P29" s="3" t="s">
        <v>14</v>
      </c>
      <c r="Q29" s="2">
        <v>4351</v>
      </c>
      <c r="R29" s="2">
        <v>15970</v>
      </c>
      <c r="S29" s="2">
        <v>1751</v>
      </c>
      <c r="T29" s="2">
        <v>0</v>
      </c>
      <c r="U29" s="2">
        <v>0</v>
      </c>
      <c r="V29" s="2">
        <v>1219</v>
      </c>
      <c r="W29" s="2">
        <v>0</v>
      </c>
      <c r="X29" s="2">
        <v>1228</v>
      </c>
      <c r="Y29" s="2">
        <v>219</v>
      </c>
      <c r="Z29" s="2">
        <v>0</v>
      </c>
      <c r="AA29" s="1">
        <f t="shared" si="37"/>
        <v>6321</v>
      </c>
      <c r="AB29" s="13">
        <f t="shared" si="38"/>
        <v>18417</v>
      </c>
      <c r="AC29" s="14">
        <f t="shared" si="39"/>
        <v>24738</v>
      </c>
      <c r="AE29" s="3" t="s">
        <v>14</v>
      </c>
      <c r="AF29" s="2">
        <f t="shared" si="40"/>
        <v>4917.4913812916575</v>
      </c>
      <c r="AG29" s="2">
        <f t="shared" si="22"/>
        <v>7271.5084533500303</v>
      </c>
      <c r="AH29" s="2">
        <f t="shared" si="23"/>
        <v>2969.4745859508853</v>
      </c>
      <c r="AI29" s="2" t="str">
        <f t="shared" si="24"/>
        <v>N.A.</v>
      </c>
      <c r="AJ29" s="2" t="str">
        <f t="shared" si="25"/>
        <v>N.A.</v>
      </c>
      <c r="AK29" s="2">
        <f t="shared" si="26"/>
        <v>5507.7112387202624</v>
      </c>
      <c r="AL29" s="2" t="str">
        <f t="shared" si="27"/>
        <v>N.A.</v>
      </c>
      <c r="AM29" s="2">
        <f t="shared" si="28"/>
        <v>6945.7247557003275</v>
      </c>
      <c r="AN29" s="2">
        <f t="shared" si="29"/>
        <v>0</v>
      </c>
      <c r="AO29" s="2" t="str">
        <f t="shared" si="30"/>
        <v>N.A.</v>
      </c>
      <c r="AP29" s="15">
        <f t="shared" si="31"/>
        <v>4207.4916943521594</v>
      </c>
      <c r="AQ29" s="13">
        <f t="shared" si="32"/>
        <v>7133.0422978769611</v>
      </c>
      <c r="AR29" s="14">
        <f t="shared" si="33"/>
        <v>6385.5119653973643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34230395</v>
      </c>
      <c r="C31" s="2">
        <v>116125989.99999999</v>
      </c>
      <c r="D31" s="2">
        <v>9552010</v>
      </c>
      <c r="E31" s="2"/>
      <c r="F31" s="2">
        <v>3489000.0000000005</v>
      </c>
      <c r="G31" s="2">
        <v>6713900</v>
      </c>
      <c r="H31" s="2">
        <v>23130540.000000004</v>
      </c>
      <c r="I31" s="2">
        <v>8529350.0000000019</v>
      </c>
      <c r="J31" s="2">
        <v>0</v>
      </c>
      <c r="K31" s="2"/>
      <c r="L31" s="1">
        <f t="shared" ref="L31" si="41">B31+D31+F31+H31+J31</f>
        <v>70401945</v>
      </c>
      <c r="M31" s="13">
        <f t="shared" ref="M31" si="42">C31+E31+G31+I31+K31</f>
        <v>131369239.99999999</v>
      </c>
      <c r="N31" s="21">
        <f t="shared" ref="N31" si="43">L31+M31</f>
        <v>201771185</v>
      </c>
      <c r="P31" s="4" t="s">
        <v>16</v>
      </c>
      <c r="Q31" s="2">
        <v>6611</v>
      </c>
      <c r="R31" s="2">
        <v>16166</v>
      </c>
      <c r="S31" s="2">
        <v>2465</v>
      </c>
      <c r="T31" s="2">
        <v>0</v>
      </c>
      <c r="U31" s="2">
        <v>364</v>
      </c>
      <c r="V31" s="2">
        <v>1219</v>
      </c>
      <c r="W31" s="2">
        <v>1648</v>
      </c>
      <c r="X31" s="2">
        <v>1228</v>
      </c>
      <c r="Y31" s="2">
        <v>599</v>
      </c>
      <c r="Z31" s="2">
        <v>0</v>
      </c>
      <c r="AA31" s="1">
        <f t="shared" ref="AA31" si="44">Q31+S31+U31+W31+Y31</f>
        <v>11687</v>
      </c>
      <c r="AB31" s="13">
        <f t="shared" ref="AB31" si="45">R31+T31+V31+X31+Z31</f>
        <v>18613</v>
      </c>
      <c r="AC31" s="14">
        <f t="shared" ref="AC31" si="46">AA31+AB31</f>
        <v>30300</v>
      </c>
      <c r="AE31" s="4" t="s">
        <v>16</v>
      </c>
      <c r="AF31" s="2">
        <f t="shared" si="40"/>
        <v>5177.7938284677057</v>
      </c>
      <c r="AG31" s="2">
        <f t="shared" si="22"/>
        <v>7183.3471483360127</v>
      </c>
      <c r="AH31" s="2">
        <f t="shared" si="23"/>
        <v>3875.0547667342798</v>
      </c>
      <c r="AI31" s="2" t="str">
        <f t="shared" si="24"/>
        <v>N.A.</v>
      </c>
      <c r="AJ31" s="2">
        <f t="shared" si="25"/>
        <v>9585.1648351648364</v>
      </c>
      <c r="AK31" s="2">
        <f t="shared" si="26"/>
        <v>5507.7112387202624</v>
      </c>
      <c r="AL31" s="2">
        <f t="shared" si="27"/>
        <v>14035.521844660196</v>
      </c>
      <c r="AM31" s="2">
        <f t="shared" si="28"/>
        <v>6945.7247557003275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6023.9535381192782</v>
      </c>
      <c r="AQ31" s="13">
        <f t="shared" ref="AQ31" si="48">IFERROR(M31/AB31, "N.A.")</f>
        <v>7057.9294041798739</v>
      </c>
      <c r="AR31" s="14">
        <f t="shared" ref="AR31" si="49">IFERROR(N31/AC31, "N.A.")</f>
        <v>6659.1150165016497</v>
      </c>
    </row>
    <row r="32" spans="1:44" ht="15" customHeight="1" thickBot="1" x14ac:dyDescent="0.3">
      <c r="A32" s="5" t="s">
        <v>0</v>
      </c>
      <c r="B32" s="44">
        <f>B31+C31</f>
        <v>150356385</v>
      </c>
      <c r="C32" s="45"/>
      <c r="D32" s="44">
        <f>D31+E31</f>
        <v>9552010</v>
      </c>
      <c r="E32" s="45"/>
      <c r="F32" s="44">
        <f>F31+G31</f>
        <v>10202900</v>
      </c>
      <c r="G32" s="45"/>
      <c r="H32" s="44">
        <f>H31+I31</f>
        <v>31659890.000000007</v>
      </c>
      <c r="I32" s="45"/>
      <c r="J32" s="44">
        <f>J31+K31</f>
        <v>0</v>
      </c>
      <c r="K32" s="45"/>
      <c r="L32" s="44">
        <f>L31+M31</f>
        <v>201771185</v>
      </c>
      <c r="M32" s="46"/>
      <c r="N32" s="22">
        <f>B32+D32+F32+H32+J32</f>
        <v>201771185</v>
      </c>
      <c r="P32" s="5" t="s">
        <v>0</v>
      </c>
      <c r="Q32" s="44">
        <f>Q31+R31</f>
        <v>22777</v>
      </c>
      <c r="R32" s="45"/>
      <c r="S32" s="44">
        <f>S31+T31</f>
        <v>2465</v>
      </c>
      <c r="T32" s="45"/>
      <c r="U32" s="44">
        <f>U31+V31</f>
        <v>1583</v>
      </c>
      <c r="V32" s="45"/>
      <c r="W32" s="44">
        <f>W31+X31</f>
        <v>2876</v>
      </c>
      <c r="X32" s="45"/>
      <c r="Y32" s="44">
        <f>Y31+Z31</f>
        <v>599</v>
      </c>
      <c r="Z32" s="45"/>
      <c r="AA32" s="44">
        <f>AA31+AB31</f>
        <v>30300</v>
      </c>
      <c r="AB32" s="45"/>
      <c r="AC32" s="23">
        <f>Q32+S32+U32+W32+Y32</f>
        <v>30300</v>
      </c>
      <c r="AE32" s="5" t="s">
        <v>0</v>
      </c>
      <c r="AF32" s="24">
        <f>IFERROR(B32/Q32,"N.A.")</f>
        <v>6601.2374324976954</v>
      </c>
      <c r="AG32" s="25"/>
      <c r="AH32" s="24">
        <f>IFERROR(D32/S32,"N.A.")</f>
        <v>3875.0547667342798</v>
      </c>
      <c r="AI32" s="25"/>
      <c r="AJ32" s="24">
        <f>IFERROR(F32/U32,"N.A.")</f>
        <v>6445.2937460518006</v>
      </c>
      <c r="AK32" s="25"/>
      <c r="AL32" s="24">
        <f>IFERROR(H32/W32,"N.A.")</f>
        <v>11008.306675938806</v>
      </c>
      <c r="AM32" s="25"/>
      <c r="AN32" s="24">
        <f>IFERROR(J32/Y32,"N.A.")</f>
        <v>0</v>
      </c>
      <c r="AO32" s="25"/>
      <c r="AP32" s="24">
        <f>IFERROR(L32/AA32,"N.A.")</f>
        <v>6659.1150165016497</v>
      </c>
      <c r="AQ32" s="25"/>
      <c r="AR32" s="16">
        <f>IFERROR(N32/AC32, "N.A.")</f>
        <v>6659.1150165016497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653600</v>
      </c>
      <c r="C39" s="2"/>
      <c r="D39" s="2"/>
      <c r="E39" s="2"/>
      <c r="F39" s="2"/>
      <c r="G39" s="2"/>
      <c r="H39" s="2">
        <v>8908430</v>
      </c>
      <c r="I39" s="2"/>
      <c r="J39" s="2">
        <v>0</v>
      </c>
      <c r="K39" s="2"/>
      <c r="L39" s="1">
        <f>B39+D39+F39+H39+J39</f>
        <v>9562030</v>
      </c>
      <c r="M39" s="13">
        <f>C39+E39+G39+I39+K39</f>
        <v>0</v>
      </c>
      <c r="N39" s="14">
        <f>L39+M39</f>
        <v>9562030</v>
      </c>
      <c r="P39" s="3" t="s">
        <v>12</v>
      </c>
      <c r="Q39" s="2">
        <v>190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1998</v>
      </c>
      <c r="X39" s="2">
        <v>0</v>
      </c>
      <c r="Y39" s="2">
        <v>219</v>
      </c>
      <c r="Z39" s="2">
        <v>0</v>
      </c>
      <c r="AA39" s="1">
        <f>Q39+S39+U39+W39+Y39</f>
        <v>2407</v>
      </c>
      <c r="AB39" s="13">
        <f>R39+T39+V39+X39+Z39</f>
        <v>0</v>
      </c>
      <c r="AC39" s="14">
        <f>AA39+AB39</f>
        <v>2407</v>
      </c>
      <c r="AE39" s="3" t="s">
        <v>12</v>
      </c>
      <c r="AF39" s="2">
        <f>IFERROR(B39/Q39, "N.A.")</f>
        <v>3440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4458.6736736736739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3972.5924387203991</v>
      </c>
      <c r="AQ39" s="13" t="str">
        <f t="shared" ref="AQ39:AQ42" si="60">IFERROR(M39/AB39, "N.A.")</f>
        <v>N.A.</v>
      </c>
      <c r="AR39" s="14">
        <f t="shared" ref="AR39:AR42" si="61">IFERROR(N39/AC39, "N.A.")</f>
        <v>3972.5924387203991</v>
      </c>
    </row>
    <row r="40" spans="1:44" ht="15" customHeight="1" thickBot="1" x14ac:dyDescent="0.3">
      <c r="A40" s="3" t="s">
        <v>13</v>
      </c>
      <c r="B40" s="2">
        <v>3767445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3767445</v>
      </c>
      <c r="M40" s="13">
        <f t="shared" ref="M40:M42" si="63">C40+E40+G40+I40+K40</f>
        <v>0</v>
      </c>
      <c r="N40" s="14">
        <f t="shared" ref="N40:N42" si="64">L40+M40</f>
        <v>3767445</v>
      </c>
      <c r="P40" s="3" t="s">
        <v>13</v>
      </c>
      <c r="Q40" s="2">
        <v>1191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1191</v>
      </c>
      <c r="AB40" s="13">
        <f t="shared" ref="AB40:AB42" si="66">R40+T40+V40+X40+Z40</f>
        <v>0</v>
      </c>
      <c r="AC40" s="14">
        <f t="shared" ref="AC40:AC42" si="67">AA40+AB40</f>
        <v>1191</v>
      </c>
      <c r="AE40" s="3" t="s">
        <v>13</v>
      </c>
      <c r="AF40" s="2">
        <f t="shared" ref="AF40:AF43" si="68">IFERROR(B40/Q40, "N.A.")</f>
        <v>3163.2619647355164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3163.2619647355164</v>
      </c>
      <c r="AQ40" s="13" t="str">
        <f t="shared" si="60"/>
        <v>N.A.</v>
      </c>
      <c r="AR40" s="14">
        <f t="shared" si="61"/>
        <v>3163.2619647355164</v>
      </c>
    </row>
    <row r="41" spans="1:44" ht="15" customHeight="1" thickBot="1" x14ac:dyDescent="0.3">
      <c r="A41" s="3" t="s">
        <v>14</v>
      </c>
      <c r="B41" s="2">
        <v>11437690</v>
      </c>
      <c r="C41" s="2">
        <v>43353060</v>
      </c>
      <c r="D41" s="2">
        <v>1105616</v>
      </c>
      <c r="E41" s="2"/>
      <c r="F41" s="2"/>
      <c r="G41" s="2">
        <v>10381600.000000002</v>
      </c>
      <c r="H41" s="2"/>
      <c r="I41" s="2">
        <v>1176000</v>
      </c>
      <c r="J41" s="2">
        <v>0</v>
      </c>
      <c r="K41" s="2"/>
      <c r="L41" s="1">
        <f t="shared" si="62"/>
        <v>12543306</v>
      </c>
      <c r="M41" s="13">
        <f t="shared" si="63"/>
        <v>54910660</v>
      </c>
      <c r="N41" s="14">
        <f t="shared" si="64"/>
        <v>67453966</v>
      </c>
      <c r="P41" s="3" t="s">
        <v>14</v>
      </c>
      <c r="Q41" s="2">
        <v>3633</v>
      </c>
      <c r="R41" s="2">
        <v>8323</v>
      </c>
      <c r="S41" s="2">
        <v>341</v>
      </c>
      <c r="T41" s="2">
        <v>0</v>
      </c>
      <c r="U41" s="2">
        <v>0</v>
      </c>
      <c r="V41" s="2">
        <v>1032</v>
      </c>
      <c r="W41" s="2">
        <v>0</v>
      </c>
      <c r="X41" s="2">
        <v>492</v>
      </c>
      <c r="Y41" s="2">
        <v>199</v>
      </c>
      <c r="Z41" s="2">
        <v>0</v>
      </c>
      <c r="AA41" s="1">
        <f t="shared" si="65"/>
        <v>4173</v>
      </c>
      <c r="AB41" s="13">
        <f t="shared" si="66"/>
        <v>9847</v>
      </c>
      <c r="AC41" s="14">
        <f t="shared" si="67"/>
        <v>14020</v>
      </c>
      <c r="AE41" s="3" t="s">
        <v>14</v>
      </c>
      <c r="AF41" s="2">
        <f t="shared" si="68"/>
        <v>3148.2769061381778</v>
      </c>
      <c r="AG41" s="2">
        <f t="shared" si="50"/>
        <v>5208.8261444190794</v>
      </c>
      <c r="AH41" s="2">
        <f t="shared" si="51"/>
        <v>3242.2756598240471</v>
      </c>
      <c r="AI41" s="2" t="str">
        <f t="shared" si="52"/>
        <v>N.A.</v>
      </c>
      <c r="AJ41" s="2" t="str">
        <f t="shared" si="53"/>
        <v>N.A.</v>
      </c>
      <c r="AK41" s="2">
        <f t="shared" si="54"/>
        <v>10059.689922480622</v>
      </c>
      <c r="AL41" s="2" t="str">
        <f t="shared" si="55"/>
        <v>N.A.</v>
      </c>
      <c r="AM41" s="2">
        <f t="shared" si="56"/>
        <v>2390.2439024390242</v>
      </c>
      <c r="AN41" s="2">
        <f t="shared" si="57"/>
        <v>0</v>
      </c>
      <c r="AO41" s="2" t="str">
        <f t="shared" si="58"/>
        <v>N.A.</v>
      </c>
      <c r="AP41" s="15">
        <f t="shared" si="59"/>
        <v>3005.8245866283251</v>
      </c>
      <c r="AQ41" s="13">
        <f t="shared" si="60"/>
        <v>5576.3846856910732</v>
      </c>
      <c r="AR41" s="14">
        <f t="shared" si="61"/>
        <v>4811.2671897289583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15858735.000000002</v>
      </c>
      <c r="C43" s="2">
        <v>43353060</v>
      </c>
      <c r="D43" s="2">
        <v>1105616</v>
      </c>
      <c r="E43" s="2"/>
      <c r="F43" s="2"/>
      <c r="G43" s="2">
        <v>10381600.000000002</v>
      </c>
      <c r="H43" s="2">
        <v>8908430</v>
      </c>
      <c r="I43" s="2">
        <v>1176000</v>
      </c>
      <c r="J43" s="2">
        <v>0</v>
      </c>
      <c r="K43" s="2"/>
      <c r="L43" s="1">
        <f t="shared" ref="L43" si="69">B43+D43+F43+H43+J43</f>
        <v>25872781</v>
      </c>
      <c r="M43" s="13">
        <f t="shared" ref="M43" si="70">C43+E43+G43+I43+K43</f>
        <v>54910660</v>
      </c>
      <c r="N43" s="21">
        <f t="shared" ref="N43" si="71">L43+M43</f>
        <v>80783441</v>
      </c>
      <c r="P43" s="4" t="s">
        <v>16</v>
      </c>
      <c r="Q43" s="2">
        <v>5014</v>
      </c>
      <c r="R43" s="2">
        <v>8323</v>
      </c>
      <c r="S43" s="2">
        <v>341</v>
      </c>
      <c r="T43" s="2">
        <v>0</v>
      </c>
      <c r="U43" s="2">
        <v>0</v>
      </c>
      <c r="V43" s="2">
        <v>1032</v>
      </c>
      <c r="W43" s="2">
        <v>1998</v>
      </c>
      <c r="X43" s="2">
        <v>492</v>
      </c>
      <c r="Y43" s="2">
        <v>418</v>
      </c>
      <c r="Z43" s="2">
        <v>0</v>
      </c>
      <c r="AA43" s="1">
        <f t="shared" ref="AA43" si="72">Q43+S43+U43+W43+Y43</f>
        <v>7771</v>
      </c>
      <c r="AB43" s="13">
        <f t="shared" ref="AB43" si="73">R43+T43+V43+X43+Z43</f>
        <v>9847</v>
      </c>
      <c r="AC43" s="21">
        <f t="shared" ref="AC43" si="74">AA43+AB43</f>
        <v>17618</v>
      </c>
      <c r="AE43" s="4" t="s">
        <v>16</v>
      </c>
      <c r="AF43" s="2">
        <f t="shared" si="68"/>
        <v>3162.8909054646992</v>
      </c>
      <c r="AG43" s="2">
        <f t="shared" si="50"/>
        <v>5208.8261444190794</v>
      </c>
      <c r="AH43" s="2">
        <f t="shared" si="51"/>
        <v>3242.2756598240471</v>
      </c>
      <c r="AI43" s="2" t="str">
        <f t="shared" si="52"/>
        <v>N.A.</v>
      </c>
      <c r="AJ43" s="2" t="str">
        <f t="shared" si="53"/>
        <v>N.A.</v>
      </c>
      <c r="AK43" s="2">
        <f t="shared" si="54"/>
        <v>10059.689922480622</v>
      </c>
      <c r="AL43" s="2">
        <f t="shared" si="55"/>
        <v>4458.6736736736739</v>
      </c>
      <c r="AM43" s="2">
        <f t="shared" si="56"/>
        <v>2390.2439024390242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3329.4017500965128</v>
      </c>
      <c r="AQ43" s="13">
        <f t="shared" ref="AQ43" si="76">IFERROR(M43/AB43, "N.A.")</f>
        <v>5576.3846856910732</v>
      </c>
      <c r="AR43" s="14">
        <f t="shared" ref="AR43" si="77">IFERROR(N43/AC43, "N.A.")</f>
        <v>4585.2787490066976</v>
      </c>
    </row>
    <row r="44" spans="1:44" ht="15" customHeight="1" thickBot="1" x14ac:dyDescent="0.3">
      <c r="A44" s="5" t="s">
        <v>0</v>
      </c>
      <c r="B44" s="44">
        <f>B43+C43</f>
        <v>59211795</v>
      </c>
      <c r="C44" s="45"/>
      <c r="D44" s="44">
        <f>D43+E43</f>
        <v>1105616</v>
      </c>
      <c r="E44" s="45"/>
      <c r="F44" s="44">
        <f>F43+G43</f>
        <v>10381600.000000002</v>
      </c>
      <c r="G44" s="45"/>
      <c r="H44" s="44">
        <f>H43+I43</f>
        <v>10084430</v>
      </c>
      <c r="I44" s="45"/>
      <c r="J44" s="44">
        <f>J43+K43</f>
        <v>0</v>
      </c>
      <c r="K44" s="45"/>
      <c r="L44" s="44">
        <f>L43+M43</f>
        <v>80783441</v>
      </c>
      <c r="M44" s="46"/>
      <c r="N44" s="22">
        <f>B44+D44+F44+H44+J44</f>
        <v>80783441</v>
      </c>
      <c r="P44" s="5" t="s">
        <v>0</v>
      </c>
      <c r="Q44" s="44">
        <f>Q43+R43</f>
        <v>13337</v>
      </c>
      <c r="R44" s="45"/>
      <c r="S44" s="44">
        <f>S43+T43</f>
        <v>341</v>
      </c>
      <c r="T44" s="45"/>
      <c r="U44" s="44">
        <f>U43+V43</f>
        <v>1032</v>
      </c>
      <c r="V44" s="45"/>
      <c r="W44" s="44">
        <f>W43+X43</f>
        <v>2490</v>
      </c>
      <c r="X44" s="45"/>
      <c r="Y44" s="44">
        <f>Y43+Z43</f>
        <v>418</v>
      </c>
      <c r="Z44" s="45"/>
      <c r="AA44" s="44">
        <f>AA43+AB43</f>
        <v>17618</v>
      </c>
      <c r="AB44" s="46"/>
      <c r="AC44" s="22">
        <f>Q44+S44+U44+W44+Y44</f>
        <v>17618</v>
      </c>
      <c r="AE44" s="5" t="s">
        <v>0</v>
      </c>
      <c r="AF44" s="24">
        <f>IFERROR(B44/Q44,"N.A.")</f>
        <v>4439.6637174776934</v>
      </c>
      <c r="AG44" s="25"/>
      <c r="AH44" s="24">
        <f>IFERROR(D44/S44,"N.A.")</f>
        <v>3242.2756598240471</v>
      </c>
      <c r="AI44" s="25"/>
      <c r="AJ44" s="24">
        <f>IFERROR(F44/U44,"N.A.")</f>
        <v>10059.689922480622</v>
      </c>
      <c r="AK44" s="25"/>
      <c r="AL44" s="24">
        <f>IFERROR(H44/W44,"N.A.")</f>
        <v>4049.9718875502008</v>
      </c>
      <c r="AM44" s="25"/>
      <c r="AN44" s="24">
        <f>IFERROR(J44/Y44,"N.A.")</f>
        <v>0</v>
      </c>
      <c r="AO44" s="25"/>
      <c r="AP44" s="24">
        <f>IFERROR(L44/AA44,"N.A.")</f>
        <v>4585.2787490066976</v>
      </c>
      <c r="AQ44" s="25"/>
      <c r="AR44" s="16">
        <f>IFERROR(N44/AC44, "N.A.")</f>
        <v>4585.2787490066976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6621792</v>
      </c>
      <c r="C15" s="2"/>
      <c r="D15" s="2">
        <v>1354500</v>
      </c>
      <c r="E15" s="2"/>
      <c r="F15" s="2">
        <v>5224500</v>
      </c>
      <c r="G15" s="2"/>
      <c r="H15" s="2">
        <v>15266900</v>
      </c>
      <c r="I15" s="2"/>
      <c r="J15" s="2">
        <v>0</v>
      </c>
      <c r="K15" s="2"/>
      <c r="L15" s="1">
        <f>B15+D15+F15+H15+J15</f>
        <v>28467692</v>
      </c>
      <c r="M15" s="13">
        <f>C15+E15+G15+I15+K15</f>
        <v>0</v>
      </c>
      <c r="N15" s="14">
        <f>L15+M15</f>
        <v>28467692</v>
      </c>
      <c r="P15" s="3" t="s">
        <v>12</v>
      </c>
      <c r="Q15" s="2">
        <v>1524</v>
      </c>
      <c r="R15" s="2">
        <v>0</v>
      </c>
      <c r="S15" s="2">
        <v>210</v>
      </c>
      <c r="T15" s="2">
        <v>0</v>
      </c>
      <c r="U15" s="2">
        <v>1278</v>
      </c>
      <c r="V15" s="2">
        <v>0</v>
      </c>
      <c r="W15" s="2">
        <v>4322</v>
      </c>
      <c r="X15" s="2">
        <v>0</v>
      </c>
      <c r="Y15" s="2">
        <v>874</v>
      </c>
      <c r="Z15" s="2">
        <v>0</v>
      </c>
      <c r="AA15" s="1">
        <f>Q15+S15+U15+W15+Y15</f>
        <v>8208</v>
      </c>
      <c r="AB15" s="13">
        <f>R15+T15+V15+X15+Z15</f>
        <v>0</v>
      </c>
      <c r="AC15" s="14">
        <f>AA15+AB15</f>
        <v>8208</v>
      </c>
      <c r="AE15" s="3" t="s">
        <v>12</v>
      </c>
      <c r="AF15" s="2">
        <f>IFERROR(B15/Q15, "N.A.")</f>
        <v>4345.0078740157478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>
        <f t="shared" si="0"/>
        <v>4088.0281690140846</v>
      </c>
      <c r="AK15" s="2" t="str">
        <f t="shared" si="0"/>
        <v>N.A.</v>
      </c>
      <c r="AL15" s="2">
        <f t="shared" si="0"/>
        <v>3532.3692734844981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3468.2860623781676</v>
      </c>
      <c r="AQ15" s="13" t="str">
        <f t="shared" si="0"/>
        <v>N.A.</v>
      </c>
      <c r="AR15" s="14">
        <f t="shared" si="0"/>
        <v>3468.2860623781676</v>
      </c>
    </row>
    <row r="16" spans="1:44" ht="15" customHeight="1" thickBot="1" x14ac:dyDescent="0.3">
      <c r="A16" s="3" t="s">
        <v>13</v>
      </c>
      <c r="B16" s="2">
        <v>2529910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2529910</v>
      </c>
      <c r="M16" s="13">
        <f t="shared" si="1"/>
        <v>0</v>
      </c>
      <c r="N16" s="14">
        <f t="shared" ref="N16:N18" si="2">L16+M16</f>
        <v>2529910</v>
      </c>
      <c r="P16" s="3" t="s">
        <v>13</v>
      </c>
      <c r="Q16" s="2">
        <v>1248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1248</v>
      </c>
      <c r="AB16" s="13">
        <f t="shared" si="3"/>
        <v>0</v>
      </c>
      <c r="AC16" s="14">
        <f t="shared" ref="AC16:AC18" si="4">AA16+AB16</f>
        <v>1248</v>
      </c>
      <c r="AE16" s="3" t="s">
        <v>13</v>
      </c>
      <c r="AF16" s="2">
        <f t="shared" ref="AF16:AF19" si="5">IFERROR(B16/Q16, "N.A.")</f>
        <v>2027.1714743589744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2027.1714743589744</v>
      </c>
      <c r="AQ16" s="13" t="str">
        <f t="shared" si="0"/>
        <v>N.A.</v>
      </c>
      <c r="AR16" s="14">
        <f t="shared" si="0"/>
        <v>2027.1714743589744</v>
      </c>
    </row>
    <row r="17" spans="1:44" ht="15" customHeight="1" thickBot="1" x14ac:dyDescent="0.3">
      <c r="A17" s="3" t="s">
        <v>14</v>
      </c>
      <c r="B17" s="2">
        <v>17513140.000000004</v>
      </c>
      <c r="C17" s="2">
        <v>14791099.999999998</v>
      </c>
      <c r="D17" s="2">
        <v>5738400</v>
      </c>
      <c r="E17" s="2"/>
      <c r="F17" s="2"/>
      <c r="G17" s="2">
        <v>1981440</v>
      </c>
      <c r="H17" s="2"/>
      <c r="I17" s="2">
        <v>5095500</v>
      </c>
      <c r="J17" s="2">
        <v>0</v>
      </c>
      <c r="K17" s="2"/>
      <c r="L17" s="1">
        <f t="shared" si="1"/>
        <v>23251540.000000004</v>
      </c>
      <c r="M17" s="13">
        <f t="shared" si="1"/>
        <v>21868040</v>
      </c>
      <c r="N17" s="14">
        <f t="shared" si="2"/>
        <v>45119580</v>
      </c>
      <c r="P17" s="3" t="s">
        <v>14</v>
      </c>
      <c r="Q17" s="2">
        <v>3238</v>
      </c>
      <c r="R17" s="2">
        <v>2702</v>
      </c>
      <c r="S17" s="2">
        <v>1192</v>
      </c>
      <c r="T17" s="2">
        <v>0</v>
      </c>
      <c r="U17" s="2">
        <v>0</v>
      </c>
      <c r="V17" s="2">
        <v>384</v>
      </c>
      <c r="W17" s="2">
        <v>0</v>
      </c>
      <c r="X17" s="2">
        <v>972</v>
      </c>
      <c r="Y17" s="2">
        <v>384</v>
      </c>
      <c r="Z17" s="2">
        <v>0</v>
      </c>
      <c r="AA17" s="1">
        <f t="shared" si="3"/>
        <v>4814</v>
      </c>
      <c r="AB17" s="13">
        <f t="shared" si="3"/>
        <v>4058</v>
      </c>
      <c r="AC17" s="14">
        <f t="shared" si="4"/>
        <v>8872</v>
      </c>
      <c r="AE17" s="3" t="s">
        <v>14</v>
      </c>
      <c r="AF17" s="2">
        <f t="shared" si="5"/>
        <v>5408.6287831995069</v>
      </c>
      <c r="AG17" s="2">
        <f t="shared" si="0"/>
        <v>5474.1302738712056</v>
      </c>
      <c r="AH17" s="2">
        <f t="shared" si="0"/>
        <v>4814.0939597315437</v>
      </c>
      <c r="AI17" s="2" t="str">
        <f t="shared" si="0"/>
        <v>N.A.</v>
      </c>
      <c r="AJ17" s="2" t="str">
        <f t="shared" si="0"/>
        <v>N.A.</v>
      </c>
      <c r="AK17" s="2">
        <f t="shared" si="0"/>
        <v>5160</v>
      </c>
      <c r="AL17" s="2" t="str">
        <f t="shared" si="0"/>
        <v>N.A.</v>
      </c>
      <c r="AM17" s="2">
        <f t="shared" si="0"/>
        <v>5242.2839506172841</v>
      </c>
      <c r="AN17" s="2">
        <f t="shared" si="0"/>
        <v>0</v>
      </c>
      <c r="AO17" s="2" t="str">
        <f t="shared" si="0"/>
        <v>N.A.</v>
      </c>
      <c r="AP17" s="15">
        <f t="shared" si="0"/>
        <v>4829.9833818030747</v>
      </c>
      <c r="AQ17" s="13">
        <f t="shared" si="0"/>
        <v>5388.8713652045344</v>
      </c>
      <c r="AR17" s="14">
        <f t="shared" si="0"/>
        <v>5085.6154192966633</v>
      </c>
    </row>
    <row r="18" spans="1:44" ht="15" customHeight="1" thickBot="1" x14ac:dyDescent="0.3">
      <c r="A18" s="3" t="s">
        <v>15</v>
      </c>
      <c r="B18" s="2">
        <v>10759202</v>
      </c>
      <c r="C18" s="2"/>
      <c r="D18" s="2">
        <v>989000</v>
      </c>
      <c r="E18" s="2"/>
      <c r="F18" s="2"/>
      <c r="G18" s="2">
        <v>0</v>
      </c>
      <c r="H18" s="2">
        <v>2798364.0000000005</v>
      </c>
      <c r="I18" s="2"/>
      <c r="J18" s="2">
        <v>0</v>
      </c>
      <c r="K18" s="2"/>
      <c r="L18" s="1">
        <f t="shared" si="1"/>
        <v>14546566</v>
      </c>
      <c r="M18" s="13">
        <f t="shared" si="1"/>
        <v>0</v>
      </c>
      <c r="N18" s="14">
        <f t="shared" si="2"/>
        <v>14546566</v>
      </c>
      <c r="P18" s="3" t="s">
        <v>15</v>
      </c>
      <c r="Q18" s="2">
        <v>2984</v>
      </c>
      <c r="R18" s="2">
        <v>0</v>
      </c>
      <c r="S18" s="2">
        <v>230</v>
      </c>
      <c r="T18" s="2">
        <v>0</v>
      </c>
      <c r="U18" s="2">
        <v>0</v>
      </c>
      <c r="V18" s="2">
        <v>204</v>
      </c>
      <c r="W18" s="2">
        <v>3280</v>
      </c>
      <c r="X18" s="2">
        <v>0</v>
      </c>
      <c r="Y18" s="2">
        <v>1276</v>
      </c>
      <c r="Z18" s="2">
        <v>0</v>
      </c>
      <c r="AA18" s="1">
        <f t="shared" si="3"/>
        <v>7770</v>
      </c>
      <c r="AB18" s="13">
        <f t="shared" si="3"/>
        <v>204</v>
      </c>
      <c r="AC18" s="21">
        <f t="shared" si="4"/>
        <v>7974</v>
      </c>
      <c r="AE18" s="3" t="s">
        <v>15</v>
      </c>
      <c r="AF18" s="2">
        <f t="shared" si="5"/>
        <v>3605.6306970509381</v>
      </c>
      <c r="AG18" s="2" t="str">
        <f t="shared" si="0"/>
        <v>N.A.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853.15975609756117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1872.1449163449163</v>
      </c>
      <c r="AQ18" s="13">
        <f t="shared" si="0"/>
        <v>0</v>
      </c>
      <c r="AR18" s="14">
        <f t="shared" si="0"/>
        <v>1824.2495610734888</v>
      </c>
    </row>
    <row r="19" spans="1:44" ht="15" customHeight="1" thickBot="1" x14ac:dyDescent="0.3">
      <c r="A19" s="4" t="s">
        <v>16</v>
      </c>
      <c r="B19" s="2">
        <v>37424043.999999993</v>
      </c>
      <c r="C19" s="2">
        <v>14791099.999999998</v>
      </c>
      <c r="D19" s="2">
        <v>8081900</v>
      </c>
      <c r="E19" s="2"/>
      <c r="F19" s="2">
        <v>5224500</v>
      </c>
      <c r="G19" s="2">
        <v>1981440</v>
      </c>
      <c r="H19" s="2">
        <v>18065263.999999993</v>
      </c>
      <c r="I19" s="2">
        <v>5095500</v>
      </c>
      <c r="J19" s="2">
        <v>0</v>
      </c>
      <c r="K19" s="2"/>
      <c r="L19" s="1">
        <f t="shared" ref="L19" si="6">B19+D19+F19+H19+J19</f>
        <v>68795707.999999985</v>
      </c>
      <c r="M19" s="13">
        <f t="shared" ref="M19" si="7">C19+E19+G19+I19+K19</f>
        <v>21868040</v>
      </c>
      <c r="N19" s="21">
        <f t="shared" ref="N19" si="8">L19+M19</f>
        <v>90663747.999999985</v>
      </c>
      <c r="P19" s="4" t="s">
        <v>16</v>
      </c>
      <c r="Q19" s="2">
        <v>8994</v>
      </c>
      <c r="R19" s="2">
        <v>2702</v>
      </c>
      <c r="S19" s="2">
        <v>1632</v>
      </c>
      <c r="T19" s="2">
        <v>0</v>
      </c>
      <c r="U19" s="2">
        <v>1278</v>
      </c>
      <c r="V19" s="2">
        <v>588</v>
      </c>
      <c r="W19" s="2">
        <v>7602</v>
      </c>
      <c r="X19" s="2">
        <v>972</v>
      </c>
      <c r="Y19" s="2">
        <v>2534</v>
      </c>
      <c r="Z19" s="2">
        <v>0</v>
      </c>
      <c r="AA19" s="1">
        <f t="shared" ref="AA19" si="9">Q19+S19+U19+W19+Y19</f>
        <v>22040</v>
      </c>
      <c r="AB19" s="13">
        <f t="shared" ref="AB19" si="10">R19+T19+V19+X19+Z19</f>
        <v>4262</v>
      </c>
      <c r="AC19" s="14">
        <f t="shared" ref="AC19" si="11">AA19+AB19</f>
        <v>26302</v>
      </c>
      <c r="AE19" s="4" t="s">
        <v>16</v>
      </c>
      <c r="AF19" s="2">
        <f t="shared" si="5"/>
        <v>4161.0011118523453</v>
      </c>
      <c r="AG19" s="2">
        <f t="shared" si="0"/>
        <v>5474.1302738712056</v>
      </c>
      <c r="AH19" s="2">
        <f t="shared" si="0"/>
        <v>4952.1446078431372</v>
      </c>
      <c r="AI19" s="2" t="str">
        <f t="shared" si="0"/>
        <v>N.A.</v>
      </c>
      <c r="AJ19" s="2">
        <f t="shared" si="0"/>
        <v>4088.0281690140846</v>
      </c>
      <c r="AK19" s="2">
        <f t="shared" si="0"/>
        <v>3369.795918367347</v>
      </c>
      <c r="AL19" s="2">
        <f t="shared" si="0"/>
        <v>2376.3830570902383</v>
      </c>
      <c r="AM19" s="2">
        <f t="shared" si="0"/>
        <v>5242.2839506172841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3121.4023593466418</v>
      </c>
      <c r="AQ19" s="13">
        <f t="shared" ref="AQ19" si="13">IFERROR(M19/AB19, "N.A.")</f>
        <v>5130.9338338808075</v>
      </c>
      <c r="AR19" s="14">
        <f t="shared" ref="AR19" si="14">IFERROR(N19/AC19, "N.A.")</f>
        <v>3447.0286670215187</v>
      </c>
    </row>
    <row r="20" spans="1:44" ht="15" customHeight="1" thickBot="1" x14ac:dyDescent="0.3">
      <c r="A20" s="5" t="s">
        <v>0</v>
      </c>
      <c r="B20" s="44">
        <f>B19+C19</f>
        <v>52215143.999999993</v>
      </c>
      <c r="C20" s="45"/>
      <c r="D20" s="44">
        <f>D19+E19</f>
        <v>8081900</v>
      </c>
      <c r="E20" s="45"/>
      <c r="F20" s="44">
        <f>F19+G19</f>
        <v>7205940</v>
      </c>
      <c r="G20" s="45"/>
      <c r="H20" s="44">
        <f>H19+I19</f>
        <v>23160763.999999993</v>
      </c>
      <c r="I20" s="45"/>
      <c r="J20" s="44">
        <f>J19+K19</f>
        <v>0</v>
      </c>
      <c r="K20" s="45"/>
      <c r="L20" s="44">
        <f>L19+M19</f>
        <v>90663747.999999985</v>
      </c>
      <c r="M20" s="46"/>
      <c r="N20" s="22">
        <f>B20+D20+F20+H20+J20</f>
        <v>90663748</v>
      </c>
      <c r="P20" s="5" t="s">
        <v>0</v>
      </c>
      <c r="Q20" s="44">
        <f>Q19+R19</f>
        <v>11696</v>
      </c>
      <c r="R20" s="45"/>
      <c r="S20" s="44">
        <f>S19+T19</f>
        <v>1632</v>
      </c>
      <c r="T20" s="45"/>
      <c r="U20" s="44">
        <f>U19+V19</f>
        <v>1866</v>
      </c>
      <c r="V20" s="45"/>
      <c r="W20" s="44">
        <f>W19+X19</f>
        <v>8574</v>
      </c>
      <c r="X20" s="45"/>
      <c r="Y20" s="44">
        <f>Y19+Z19</f>
        <v>2534</v>
      </c>
      <c r="Z20" s="45"/>
      <c r="AA20" s="44">
        <f>AA19+AB19</f>
        <v>26302</v>
      </c>
      <c r="AB20" s="45"/>
      <c r="AC20" s="23">
        <f>Q20+S20+U20+W20+Y20</f>
        <v>26302</v>
      </c>
      <c r="AE20" s="5" t="s">
        <v>0</v>
      </c>
      <c r="AF20" s="24">
        <f>IFERROR(B20/Q20,"N.A.")</f>
        <v>4464.3590971272224</v>
      </c>
      <c r="AG20" s="25"/>
      <c r="AH20" s="24">
        <f>IFERROR(D20/S20,"N.A.")</f>
        <v>4952.1446078431372</v>
      </c>
      <c r="AI20" s="25"/>
      <c r="AJ20" s="24">
        <f>IFERROR(F20/U20,"N.A.")</f>
        <v>3861.7041800643087</v>
      </c>
      <c r="AK20" s="25"/>
      <c r="AL20" s="24">
        <f>IFERROR(H20/W20,"N.A.")</f>
        <v>2701.27874970842</v>
      </c>
      <c r="AM20" s="25"/>
      <c r="AN20" s="24">
        <f>IFERROR(J20/Y20,"N.A.")</f>
        <v>0</v>
      </c>
      <c r="AO20" s="25"/>
      <c r="AP20" s="24">
        <f>IFERROR(L20/AA20,"N.A.")</f>
        <v>3447.0286670215187</v>
      </c>
      <c r="AQ20" s="25"/>
      <c r="AR20" s="16">
        <f>IFERROR(N20/AC20, "N.A.")</f>
        <v>3447.0286670215191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6028392.0000000009</v>
      </c>
      <c r="C27" s="2"/>
      <c r="D27" s="2">
        <v>1354500</v>
      </c>
      <c r="E27" s="2"/>
      <c r="F27" s="2">
        <v>4631100</v>
      </c>
      <c r="G27" s="2"/>
      <c r="H27" s="2">
        <v>7180140</v>
      </c>
      <c r="I27" s="2"/>
      <c r="J27" s="2"/>
      <c r="K27" s="2"/>
      <c r="L27" s="1">
        <f>B27+D27+F27+H27+J27</f>
        <v>19194132</v>
      </c>
      <c r="M27" s="13">
        <f>C27+E27+G27+I27+K27</f>
        <v>0</v>
      </c>
      <c r="N27" s="14">
        <f>L27+M27</f>
        <v>19194132</v>
      </c>
      <c r="P27" s="3" t="s">
        <v>12</v>
      </c>
      <c r="Q27" s="2">
        <v>1294</v>
      </c>
      <c r="R27" s="2">
        <v>0</v>
      </c>
      <c r="S27" s="2">
        <v>210</v>
      </c>
      <c r="T27" s="2">
        <v>0</v>
      </c>
      <c r="U27" s="2">
        <v>818</v>
      </c>
      <c r="V27" s="2">
        <v>0</v>
      </c>
      <c r="W27" s="2">
        <v>992</v>
      </c>
      <c r="X27" s="2">
        <v>0</v>
      </c>
      <c r="Y27" s="2">
        <v>0</v>
      </c>
      <c r="Z27" s="2">
        <v>0</v>
      </c>
      <c r="AA27" s="1">
        <f t="shared" ref="AA27" si="15">Q27+S27+U27+W27+Y27</f>
        <v>3314</v>
      </c>
      <c r="AB27" s="13">
        <f t="shared" ref="AB27" si="16">R27+T27+V27+X27+Z27</f>
        <v>0</v>
      </c>
      <c r="AC27" s="14">
        <f>AA27+AB27</f>
        <v>3314</v>
      </c>
      <c r="AE27" s="3" t="s">
        <v>12</v>
      </c>
      <c r="AF27" s="2">
        <f>IFERROR(B27/Q27, "N.A.")</f>
        <v>4658.7264296754256</v>
      </c>
      <c r="AG27" s="2" t="str">
        <f t="shared" ref="AG27:AR31" si="17">IFERROR(C27/R27, "N.A.")</f>
        <v>N.A.</v>
      </c>
      <c r="AH27" s="2">
        <f t="shared" si="17"/>
        <v>6450</v>
      </c>
      <c r="AI27" s="2" t="str">
        <f t="shared" si="17"/>
        <v>N.A.</v>
      </c>
      <c r="AJ27" s="2">
        <f t="shared" si="17"/>
        <v>5661.4914425427869</v>
      </c>
      <c r="AK27" s="2" t="str">
        <f t="shared" si="17"/>
        <v>N.A.</v>
      </c>
      <c r="AL27" s="2">
        <f t="shared" si="17"/>
        <v>7238.0443548387093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5791.8322269161135</v>
      </c>
      <c r="AQ27" s="13" t="str">
        <f t="shared" si="17"/>
        <v>N.A.</v>
      </c>
      <c r="AR27" s="14">
        <f t="shared" si="17"/>
        <v>5791.8322269161135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15299499.999999996</v>
      </c>
      <c r="C29" s="2">
        <v>9438900</v>
      </c>
      <c r="D29" s="2">
        <v>4172399.9999999995</v>
      </c>
      <c r="E29" s="2"/>
      <c r="F29" s="2"/>
      <c r="G29" s="2">
        <v>1981440</v>
      </c>
      <c r="H29" s="2"/>
      <c r="I29" s="2">
        <v>3741000</v>
      </c>
      <c r="J29" s="2"/>
      <c r="K29" s="2"/>
      <c r="L29" s="1">
        <f t="shared" si="18"/>
        <v>19471899.999999996</v>
      </c>
      <c r="M29" s="13">
        <f t="shared" si="18"/>
        <v>15161340</v>
      </c>
      <c r="N29" s="14">
        <f t="shared" si="19"/>
        <v>34633240</v>
      </c>
      <c r="P29" s="3" t="s">
        <v>14</v>
      </c>
      <c r="Q29" s="2">
        <v>2650</v>
      </c>
      <c r="R29" s="2">
        <v>1254</v>
      </c>
      <c r="S29" s="2">
        <v>1018</v>
      </c>
      <c r="T29" s="2">
        <v>0</v>
      </c>
      <c r="U29" s="2">
        <v>0</v>
      </c>
      <c r="V29" s="2">
        <v>384</v>
      </c>
      <c r="W29" s="2">
        <v>0</v>
      </c>
      <c r="X29" s="2">
        <v>348</v>
      </c>
      <c r="Y29" s="2">
        <v>0</v>
      </c>
      <c r="Z29" s="2">
        <v>0</v>
      </c>
      <c r="AA29" s="1">
        <f t="shared" si="20"/>
        <v>3668</v>
      </c>
      <c r="AB29" s="13">
        <f t="shared" si="21"/>
        <v>1986</v>
      </c>
      <c r="AC29" s="14">
        <f t="shared" si="22"/>
        <v>5654</v>
      </c>
      <c r="AE29" s="3" t="s">
        <v>14</v>
      </c>
      <c r="AF29" s="2">
        <f t="shared" si="23"/>
        <v>5773.3962264150932</v>
      </c>
      <c r="AG29" s="2">
        <f t="shared" si="17"/>
        <v>7527.0334928229668</v>
      </c>
      <c r="AH29" s="2">
        <f t="shared" si="17"/>
        <v>4098.6247544204316</v>
      </c>
      <c r="AI29" s="2" t="str">
        <f t="shared" si="17"/>
        <v>N.A.</v>
      </c>
      <c r="AJ29" s="2" t="str">
        <f t="shared" si="17"/>
        <v>N.A.</v>
      </c>
      <c r="AK29" s="2">
        <f t="shared" si="17"/>
        <v>5160</v>
      </c>
      <c r="AL29" s="2" t="str">
        <f t="shared" si="17"/>
        <v>N.A.</v>
      </c>
      <c r="AM29" s="2">
        <f t="shared" si="17"/>
        <v>10750</v>
      </c>
      <c r="AN29" s="2" t="str">
        <f t="shared" si="17"/>
        <v>N.A.</v>
      </c>
      <c r="AO29" s="2" t="str">
        <f t="shared" si="17"/>
        <v>N.A.</v>
      </c>
      <c r="AP29" s="15">
        <f t="shared" si="17"/>
        <v>5308.5877862595407</v>
      </c>
      <c r="AQ29" s="13">
        <f t="shared" si="17"/>
        <v>7634.1087613293048</v>
      </c>
      <c r="AR29" s="14">
        <f t="shared" si="17"/>
        <v>6125.4403961796961</v>
      </c>
    </row>
    <row r="30" spans="1:44" ht="15" customHeight="1" thickBot="1" x14ac:dyDescent="0.3">
      <c r="A30" s="3" t="s">
        <v>15</v>
      </c>
      <c r="B30" s="2">
        <v>10759202</v>
      </c>
      <c r="C30" s="2"/>
      <c r="D30" s="2">
        <v>989000</v>
      </c>
      <c r="E30" s="2"/>
      <c r="F30" s="2"/>
      <c r="G30" s="2">
        <v>0</v>
      </c>
      <c r="H30" s="2">
        <v>2798364.0000000005</v>
      </c>
      <c r="I30" s="2"/>
      <c r="J30" s="2">
        <v>0</v>
      </c>
      <c r="K30" s="2"/>
      <c r="L30" s="1">
        <f t="shared" si="18"/>
        <v>14546566</v>
      </c>
      <c r="M30" s="13">
        <f t="shared" si="18"/>
        <v>0</v>
      </c>
      <c r="N30" s="14">
        <f t="shared" si="19"/>
        <v>14546566</v>
      </c>
      <c r="P30" s="3" t="s">
        <v>15</v>
      </c>
      <c r="Q30" s="2">
        <v>2984</v>
      </c>
      <c r="R30" s="2">
        <v>0</v>
      </c>
      <c r="S30" s="2">
        <v>230</v>
      </c>
      <c r="T30" s="2">
        <v>0</v>
      </c>
      <c r="U30" s="2">
        <v>0</v>
      </c>
      <c r="V30" s="2">
        <v>204</v>
      </c>
      <c r="W30" s="2">
        <v>3280</v>
      </c>
      <c r="X30" s="2">
        <v>0</v>
      </c>
      <c r="Y30" s="2">
        <v>1046</v>
      </c>
      <c r="Z30" s="2">
        <v>0</v>
      </c>
      <c r="AA30" s="1">
        <f t="shared" si="20"/>
        <v>7540</v>
      </c>
      <c r="AB30" s="13">
        <f t="shared" si="21"/>
        <v>204</v>
      </c>
      <c r="AC30" s="21">
        <f t="shared" si="22"/>
        <v>7744</v>
      </c>
      <c r="AE30" s="3" t="s">
        <v>15</v>
      </c>
      <c r="AF30" s="2">
        <f t="shared" si="23"/>
        <v>3605.6306970509381</v>
      </c>
      <c r="AG30" s="2" t="str">
        <f t="shared" si="17"/>
        <v>N.A.</v>
      </c>
      <c r="AH30" s="2">
        <f t="shared" si="17"/>
        <v>4300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>
        <f t="shared" si="17"/>
        <v>853.15975609756117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1929.2527851458885</v>
      </c>
      <c r="AQ30" s="13">
        <f t="shared" si="17"/>
        <v>0</v>
      </c>
      <c r="AR30" s="14">
        <f t="shared" si="17"/>
        <v>1878.4305268595042</v>
      </c>
    </row>
    <row r="31" spans="1:44" ht="15" customHeight="1" thickBot="1" x14ac:dyDescent="0.3">
      <c r="A31" s="4" t="s">
        <v>16</v>
      </c>
      <c r="B31" s="2">
        <v>32087094</v>
      </c>
      <c r="C31" s="2">
        <v>9438900</v>
      </c>
      <c r="D31" s="2">
        <v>6515900</v>
      </c>
      <c r="E31" s="2"/>
      <c r="F31" s="2">
        <v>4631100</v>
      </c>
      <c r="G31" s="2">
        <v>1981440</v>
      </c>
      <c r="H31" s="2">
        <v>9978503.9999999981</v>
      </c>
      <c r="I31" s="2">
        <v>3741000</v>
      </c>
      <c r="J31" s="2">
        <v>0</v>
      </c>
      <c r="K31" s="2"/>
      <c r="L31" s="1">
        <f t="shared" ref="L31" si="24">B31+D31+F31+H31+J31</f>
        <v>53212598</v>
      </c>
      <c r="M31" s="13">
        <f t="shared" ref="M31" si="25">C31+E31+G31+I31+K31</f>
        <v>15161340</v>
      </c>
      <c r="N31" s="21">
        <f t="shared" ref="N31" si="26">L31+M31</f>
        <v>68373938</v>
      </c>
      <c r="P31" s="4" t="s">
        <v>16</v>
      </c>
      <c r="Q31" s="2">
        <v>6928</v>
      </c>
      <c r="R31" s="2">
        <v>1254</v>
      </c>
      <c r="S31" s="2">
        <v>1458</v>
      </c>
      <c r="T31" s="2">
        <v>0</v>
      </c>
      <c r="U31" s="2">
        <v>818</v>
      </c>
      <c r="V31" s="2">
        <v>588</v>
      </c>
      <c r="W31" s="2">
        <v>4272</v>
      </c>
      <c r="X31" s="2">
        <v>348</v>
      </c>
      <c r="Y31" s="2">
        <v>1046</v>
      </c>
      <c r="Z31" s="2">
        <v>0</v>
      </c>
      <c r="AA31" s="1">
        <f t="shared" ref="AA31" si="27">Q31+S31+U31+W31+Y31</f>
        <v>14522</v>
      </c>
      <c r="AB31" s="13">
        <f t="shared" ref="AB31" si="28">R31+T31+V31+X31+Z31</f>
        <v>2190</v>
      </c>
      <c r="AC31" s="14">
        <f t="shared" ref="AC31" si="29">AA31+AB31</f>
        <v>16712</v>
      </c>
      <c r="AE31" s="4" t="s">
        <v>16</v>
      </c>
      <c r="AF31" s="2">
        <f t="shared" si="23"/>
        <v>4631.508949191686</v>
      </c>
      <c r="AG31" s="2">
        <f t="shared" si="17"/>
        <v>7527.0334928229668</v>
      </c>
      <c r="AH31" s="2">
        <f t="shared" si="17"/>
        <v>4469.0672153635114</v>
      </c>
      <c r="AI31" s="2" t="str">
        <f t="shared" si="17"/>
        <v>N.A.</v>
      </c>
      <c r="AJ31" s="2">
        <f t="shared" si="17"/>
        <v>5661.4914425427869</v>
      </c>
      <c r="AK31" s="2">
        <f t="shared" si="17"/>
        <v>3369.795918367347</v>
      </c>
      <c r="AL31" s="2">
        <f t="shared" si="17"/>
        <v>2335.7921348314603</v>
      </c>
      <c r="AM31" s="2">
        <f t="shared" si="17"/>
        <v>10750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3664.2747555433134</v>
      </c>
      <c r="AQ31" s="13">
        <f t="shared" ref="AQ31" si="31">IFERROR(M31/AB31, "N.A.")</f>
        <v>6922.9863013698632</v>
      </c>
      <c r="AR31" s="14">
        <f t="shared" ref="AR31" si="32">IFERROR(N31/AC31, "N.A.")</f>
        <v>4091.3079224509333</v>
      </c>
    </row>
    <row r="32" spans="1:44" ht="15" customHeight="1" thickBot="1" x14ac:dyDescent="0.3">
      <c r="A32" s="5" t="s">
        <v>0</v>
      </c>
      <c r="B32" s="44">
        <f>B31+C31</f>
        <v>41525994</v>
      </c>
      <c r="C32" s="45"/>
      <c r="D32" s="44">
        <f>D31+E31</f>
        <v>6515900</v>
      </c>
      <c r="E32" s="45"/>
      <c r="F32" s="44">
        <f>F31+G31</f>
        <v>6612540</v>
      </c>
      <c r="G32" s="45"/>
      <c r="H32" s="44">
        <f>H31+I31</f>
        <v>13719503.999999998</v>
      </c>
      <c r="I32" s="45"/>
      <c r="J32" s="44">
        <f>J31+K31</f>
        <v>0</v>
      </c>
      <c r="K32" s="45"/>
      <c r="L32" s="44">
        <f>L31+M31</f>
        <v>68373938</v>
      </c>
      <c r="M32" s="46"/>
      <c r="N32" s="22">
        <f>B32+D32+F32+H32+J32</f>
        <v>68373938</v>
      </c>
      <c r="P32" s="5" t="s">
        <v>0</v>
      </c>
      <c r="Q32" s="44">
        <f>Q31+R31</f>
        <v>8182</v>
      </c>
      <c r="R32" s="45"/>
      <c r="S32" s="44">
        <f>S31+T31</f>
        <v>1458</v>
      </c>
      <c r="T32" s="45"/>
      <c r="U32" s="44">
        <f>U31+V31</f>
        <v>1406</v>
      </c>
      <c r="V32" s="45"/>
      <c r="W32" s="44">
        <f>W31+X31</f>
        <v>4620</v>
      </c>
      <c r="X32" s="45"/>
      <c r="Y32" s="44">
        <f>Y31+Z31</f>
        <v>1046</v>
      </c>
      <c r="Z32" s="45"/>
      <c r="AA32" s="44">
        <f>AA31+AB31</f>
        <v>16712</v>
      </c>
      <c r="AB32" s="45"/>
      <c r="AC32" s="23">
        <f>Q32+S32+U32+W32+Y32</f>
        <v>16712</v>
      </c>
      <c r="AE32" s="5" t="s">
        <v>0</v>
      </c>
      <c r="AF32" s="24">
        <f>IFERROR(B32/Q32,"N.A.")</f>
        <v>5075.2864825226106</v>
      </c>
      <c r="AG32" s="25"/>
      <c r="AH32" s="24">
        <f>IFERROR(D32/S32,"N.A.")</f>
        <v>4469.0672153635114</v>
      </c>
      <c r="AI32" s="25"/>
      <c r="AJ32" s="24">
        <f>IFERROR(F32/U32,"N.A.")</f>
        <v>4703.0867709815075</v>
      </c>
      <c r="AK32" s="25"/>
      <c r="AL32" s="24">
        <f>IFERROR(H32/W32,"N.A.")</f>
        <v>2969.5896103896098</v>
      </c>
      <c r="AM32" s="25"/>
      <c r="AN32" s="24">
        <f>IFERROR(J32/Y32,"N.A.")</f>
        <v>0</v>
      </c>
      <c r="AO32" s="25"/>
      <c r="AP32" s="24">
        <f>IFERROR(L32/AA32,"N.A.")</f>
        <v>4091.3079224509333</v>
      </c>
      <c r="AQ32" s="25"/>
      <c r="AR32" s="16">
        <f>IFERROR(N32/AC32, "N.A.")</f>
        <v>4091.3079224509333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593400</v>
      </c>
      <c r="C39" s="2"/>
      <c r="D39" s="2"/>
      <c r="E39" s="2"/>
      <c r="F39" s="2">
        <v>593400</v>
      </c>
      <c r="G39" s="2"/>
      <c r="H39" s="2">
        <v>8086760.0000000009</v>
      </c>
      <c r="I39" s="2"/>
      <c r="J39" s="2">
        <v>0</v>
      </c>
      <c r="K39" s="2"/>
      <c r="L39" s="1">
        <f>B39+D39+F39+H39+J39</f>
        <v>9273560</v>
      </c>
      <c r="M39" s="13">
        <f>C39+E39+G39+I39+K39</f>
        <v>0</v>
      </c>
      <c r="N39" s="14">
        <f>L39+M39</f>
        <v>9273560</v>
      </c>
      <c r="P39" s="3" t="s">
        <v>12</v>
      </c>
      <c r="Q39" s="2">
        <v>230</v>
      </c>
      <c r="R39" s="2">
        <v>0</v>
      </c>
      <c r="S39" s="2">
        <v>0</v>
      </c>
      <c r="T39" s="2">
        <v>0</v>
      </c>
      <c r="U39" s="2">
        <v>460</v>
      </c>
      <c r="V39" s="2">
        <v>0</v>
      </c>
      <c r="W39" s="2">
        <v>3330</v>
      </c>
      <c r="X39" s="2">
        <v>0</v>
      </c>
      <c r="Y39" s="2">
        <v>874</v>
      </c>
      <c r="Z39" s="2">
        <v>0</v>
      </c>
      <c r="AA39" s="1">
        <f>Q39+S39+U39+W39+Y39</f>
        <v>4894</v>
      </c>
      <c r="AB39" s="13">
        <f>R39+T39+V39+X39+Z39</f>
        <v>0</v>
      </c>
      <c r="AC39" s="14">
        <f>AA39+AB39</f>
        <v>4894</v>
      </c>
      <c r="AE39" s="3" t="s">
        <v>12</v>
      </c>
      <c r="AF39" s="2">
        <f>IFERROR(B39/Q39, "N.A.")</f>
        <v>2580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1290</v>
      </c>
      <c r="AK39" s="2" t="str">
        <f t="shared" si="33"/>
        <v>N.A.</v>
      </c>
      <c r="AL39" s="2">
        <f t="shared" si="33"/>
        <v>2428.4564564564566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1894.883530854107</v>
      </c>
      <c r="AQ39" s="13" t="str">
        <f t="shared" si="33"/>
        <v>N.A.</v>
      </c>
      <c r="AR39" s="14">
        <f t="shared" si="33"/>
        <v>1894.883530854107</v>
      </c>
    </row>
    <row r="40" spans="1:44" ht="15" customHeight="1" thickBot="1" x14ac:dyDescent="0.3">
      <c r="A40" s="3" t="s">
        <v>13</v>
      </c>
      <c r="B40" s="2">
        <v>2529910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2529910</v>
      </c>
      <c r="M40" s="13">
        <f t="shared" si="34"/>
        <v>0</v>
      </c>
      <c r="N40" s="14">
        <f t="shared" ref="N40:N42" si="35">L40+M40</f>
        <v>2529910</v>
      </c>
      <c r="P40" s="3" t="s">
        <v>13</v>
      </c>
      <c r="Q40" s="2">
        <v>1248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1248</v>
      </c>
      <c r="AB40" s="13">
        <f t="shared" si="36"/>
        <v>0</v>
      </c>
      <c r="AC40" s="14">
        <f t="shared" ref="AC40:AC42" si="37">AA40+AB40</f>
        <v>1248</v>
      </c>
      <c r="AE40" s="3" t="s">
        <v>13</v>
      </c>
      <c r="AF40" s="2">
        <f t="shared" ref="AF40:AF43" si="38">IFERROR(B40/Q40, "N.A.")</f>
        <v>2027.1714743589744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2027.1714743589744</v>
      </c>
      <c r="AQ40" s="13" t="str">
        <f t="shared" si="33"/>
        <v>N.A.</v>
      </c>
      <c r="AR40" s="14">
        <f t="shared" si="33"/>
        <v>2027.1714743589744</v>
      </c>
    </row>
    <row r="41" spans="1:44" ht="15" customHeight="1" thickBot="1" x14ac:dyDescent="0.3">
      <c r="A41" s="3" t="s">
        <v>14</v>
      </c>
      <c r="B41" s="2">
        <v>2213640</v>
      </c>
      <c r="C41" s="2">
        <v>5352200</v>
      </c>
      <c r="D41" s="2">
        <v>1566000</v>
      </c>
      <c r="E41" s="2"/>
      <c r="F41" s="2"/>
      <c r="G41" s="2"/>
      <c r="H41" s="2"/>
      <c r="I41" s="2">
        <v>1354500.0000000002</v>
      </c>
      <c r="J41" s="2">
        <v>0</v>
      </c>
      <c r="K41" s="2"/>
      <c r="L41" s="1">
        <f t="shared" si="34"/>
        <v>3779640</v>
      </c>
      <c r="M41" s="13">
        <f t="shared" si="34"/>
        <v>6706700</v>
      </c>
      <c r="N41" s="14">
        <f t="shared" si="35"/>
        <v>10486340</v>
      </c>
      <c r="P41" s="3" t="s">
        <v>14</v>
      </c>
      <c r="Q41" s="2">
        <v>588</v>
      </c>
      <c r="R41" s="2">
        <v>1448</v>
      </c>
      <c r="S41" s="2">
        <v>174</v>
      </c>
      <c r="T41" s="2">
        <v>0</v>
      </c>
      <c r="U41" s="2">
        <v>0</v>
      </c>
      <c r="V41" s="2">
        <v>0</v>
      </c>
      <c r="W41" s="2">
        <v>0</v>
      </c>
      <c r="X41" s="2">
        <v>624</v>
      </c>
      <c r="Y41" s="2">
        <v>384</v>
      </c>
      <c r="Z41" s="2">
        <v>0</v>
      </c>
      <c r="AA41" s="1">
        <f t="shared" si="36"/>
        <v>1146</v>
      </c>
      <c r="AB41" s="13">
        <f t="shared" si="36"/>
        <v>2072</v>
      </c>
      <c r="AC41" s="14">
        <f t="shared" si="37"/>
        <v>3218</v>
      </c>
      <c r="AE41" s="3" t="s">
        <v>14</v>
      </c>
      <c r="AF41" s="2">
        <f t="shared" si="38"/>
        <v>3764.6938775510203</v>
      </c>
      <c r="AG41" s="2">
        <f t="shared" si="33"/>
        <v>3696.2707182320441</v>
      </c>
      <c r="AH41" s="2">
        <f t="shared" si="33"/>
        <v>9000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2170.6730769230771</v>
      </c>
      <c r="AN41" s="2">
        <f t="shared" si="33"/>
        <v>0</v>
      </c>
      <c r="AO41" s="2" t="str">
        <f t="shared" si="33"/>
        <v>N.A.</v>
      </c>
      <c r="AP41" s="15">
        <f t="shared" si="33"/>
        <v>3298.1151832460732</v>
      </c>
      <c r="AQ41" s="13">
        <f t="shared" si="33"/>
        <v>3236.8243243243242</v>
      </c>
      <c r="AR41" s="14">
        <f t="shared" si="33"/>
        <v>3258.6513362336855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230</v>
      </c>
      <c r="Z42" s="2">
        <v>0</v>
      </c>
      <c r="AA42" s="1">
        <f t="shared" si="36"/>
        <v>230</v>
      </c>
      <c r="AB42" s="13">
        <f t="shared" si="36"/>
        <v>0</v>
      </c>
      <c r="AC42" s="14">
        <f t="shared" si="37"/>
        <v>230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5336950.0000000009</v>
      </c>
      <c r="C43" s="2">
        <v>5352200</v>
      </c>
      <c r="D43" s="2">
        <v>1566000</v>
      </c>
      <c r="E43" s="2"/>
      <c r="F43" s="2">
        <v>593400</v>
      </c>
      <c r="G43" s="2"/>
      <c r="H43" s="2">
        <v>8086760.0000000009</v>
      </c>
      <c r="I43" s="2">
        <v>1354500.0000000002</v>
      </c>
      <c r="J43" s="2">
        <v>0</v>
      </c>
      <c r="K43" s="2"/>
      <c r="L43" s="1">
        <f t="shared" ref="L43" si="39">B43+D43+F43+H43+J43</f>
        <v>15583110.000000002</v>
      </c>
      <c r="M43" s="13">
        <f t="shared" ref="M43" si="40">C43+E43+G43+I43+K43</f>
        <v>6706700</v>
      </c>
      <c r="N43" s="21">
        <f t="shared" ref="N43" si="41">L43+M43</f>
        <v>22289810</v>
      </c>
      <c r="P43" s="4" t="s">
        <v>16</v>
      </c>
      <c r="Q43" s="2">
        <v>2066</v>
      </c>
      <c r="R43" s="2">
        <v>1448</v>
      </c>
      <c r="S43" s="2">
        <v>174</v>
      </c>
      <c r="T43" s="2">
        <v>0</v>
      </c>
      <c r="U43" s="2">
        <v>460</v>
      </c>
      <c r="V43" s="2">
        <v>0</v>
      </c>
      <c r="W43" s="2">
        <v>3330</v>
      </c>
      <c r="X43" s="2">
        <v>624</v>
      </c>
      <c r="Y43" s="2">
        <v>1488</v>
      </c>
      <c r="Z43" s="2">
        <v>0</v>
      </c>
      <c r="AA43" s="1">
        <f t="shared" ref="AA43" si="42">Q43+S43+U43+W43+Y43</f>
        <v>7518</v>
      </c>
      <c r="AB43" s="13">
        <f t="shared" ref="AB43" si="43">R43+T43+V43+X43+Z43</f>
        <v>2072</v>
      </c>
      <c r="AC43" s="21">
        <f t="shared" ref="AC43" si="44">AA43+AB43</f>
        <v>9590</v>
      </c>
      <c r="AE43" s="4" t="s">
        <v>16</v>
      </c>
      <c r="AF43" s="2">
        <f t="shared" si="38"/>
        <v>2583.228460793805</v>
      </c>
      <c r="AG43" s="2">
        <f t="shared" si="33"/>
        <v>3696.2707182320441</v>
      </c>
      <c r="AH43" s="2">
        <f t="shared" si="33"/>
        <v>9000</v>
      </c>
      <c r="AI43" s="2" t="str">
        <f t="shared" si="33"/>
        <v>N.A.</v>
      </c>
      <c r="AJ43" s="2">
        <f t="shared" si="33"/>
        <v>1290</v>
      </c>
      <c r="AK43" s="2" t="str">
        <f t="shared" si="33"/>
        <v>N.A.</v>
      </c>
      <c r="AL43" s="2">
        <f t="shared" si="33"/>
        <v>2428.4564564564566</v>
      </c>
      <c r="AM43" s="2">
        <f t="shared" si="33"/>
        <v>2170.6730769230771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2072.7733439744616</v>
      </c>
      <c r="AQ43" s="13">
        <f t="shared" ref="AQ43" si="46">IFERROR(M43/AB43, "N.A.")</f>
        <v>3236.8243243243242</v>
      </c>
      <c r="AR43" s="14">
        <f t="shared" ref="AR43" si="47">IFERROR(N43/AC43, "N.A.")</f>
        <v>2324.2763295099062</v>
      </c>
    </row>
    <row r="44" spans="1:44" ht="15" customHeight="1" thickBot="1" x14ac:dyDescent="0.3">
      <c r="A44" s="5" t="s">
        <v>0</v>
      </c>
      <c r="B44" s="44">
        <f>B43+C43</f>
        <v>10689150</v>
      </c>
      <c r="C44" s="45"/>
      <c r="D44" s="44">
        <f>D43+E43</f>
        <v>1566000</v>
      </c>
      <c r="E44" s="45"/>
      <c r="F44" s="44">
        <f>F43+G43</f>
        <v>593400</v>
      </c>
      <c r="G44" s="45"/>
      <c r="H44" s="44">
        <f>H43+I43</f>
        <v>9441260.0000000019</v>
      </c>
      <c r="I44" s="45"/>
      <c r="J44" s="44">
        <f>J43+K43</f>
        <v>0</v>
      </c>
      <c r="K44" s="45"/>
      <c r="L44" s="44">
        <f>L43+M43</f>
        <v>22289810</v>
      </c>
      <c r="M44" s="46"/>
      <c r="N44" s="22">
        <f>B44+D44+F44+H44+J44</f>
        <v>22289810</v>
      </c>
      <c r="P44" s="5" t="s">
        <v>0</v>
      </c>
      <c r="Q44" s="44">
        <f>Q43+R43</f>
        <v>3514</v>
      </c>
      <c r="R44" s="45"/>
      <c r="S44" s="44">
        <f>S43+T43</f>
        <v>174</v>
      </c>
      <c r="T44" s="45"/>
      <c r="U44" s="44">
        <f>U43+V43</f>
        <v>460</v>
      </c>
      <c r="V44" s="45"/>
      <c r="W44" s="44">
        <f>W43+X43</f>
        <v>3954</v>
      </c>
      <c r="X44" s="45"/>
      <c r="Y44" s="44">
        <f>Y43+Z43</f>
        <v>1488</v>
      </c>
      <c r="Z44" s="45"/>
      <c r="AA44" s="44">
        <f>AA43+AB43</f>
        <v>9590</v>
      </c>
      <c r="AB44" s="46"/>
      <c r="AC44" s="22">
        <f>Q44+S44+U44+W44+Y44</f>
        <v>9590</v>
      </c>
      <c r="AE44" s="5" t="s">
        <v>0</v>
      </c>
      <c r="AF44" s="24">
        <f>IFERROR(B44/Q44,"N.A.")</f>
        <v>3041.8753557199771</v>
      </c>
      <c r="AG44" s="25"/>
      <c r="AH44" s="24">
        <f>IFERROR(D44/S44,"N.A.")</f>
        <v>9000</v>
      </c>
      <c r="AI44" s="25"/>
      <c r="AJ44" s="24">
        <f>IFERROR(F44/U44,"N.A.")</f>
        <v>1290</v>
      </c>
      <c r="AK44" s="25"/>
      <c r="AL44" s="24">
        <f>IFERROR(H44/W44,"N.A.")</f>
        <v>2387.7744056651495</v>
      </c>
      <c r="AM44" s="25"/>
      <c r="AN44" s="24">
        <f>IFERROR(J44/Y44,"N.A.")</f>
        <v>0</v>
      </c>
      <c r="AO44" s="25"/>
      <c r="AP44" s="24">
        <f>IFERROR(L44/AA44,"N.A.")</f>
        <v>2324.2763295099062</v>
      </c>
      <c r="AQ44" s="25"/>
      <c r="AR44" s="16">
        <f>IFERROR(N44/AC44, "N.A.")</f>
        <v>2324.2763295099062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1551440</v>
      </c>
      <c r="C15" s="2"/>
      <c r="D15" s="2">
        <v>1269360</v>
      </c>
      <c r="E15" s="2"/>
      <c r="F15" s="2"/>
      <c r="G15" s="2"/>
      <c r="H15" s="2">
        <v>5825608</v>
      </c>
      <c r="I15" s="2"/>
      <c r="J15" s="2"/>
      <c r="K15" s="2"/>
      <c r="L15" s="1">
        <f>B15+D15+F15+H15+J15</f>
        <v>8646408</v>
      </c>
      <c r="M15" s="13">
        <f>C15+E15+G15+I15+K15</f>
        <v>0</v>
      </c>
      <c r="N15" s="14">
        <f>L15+M15</f>
        <v>8646408</v>
      </c>
      <c r="P15" s="3" t="s">
        <v>12</v>
      </c>
      <c r="Q15" s="2">
        <v>164</v>
      </c>
      <c r="R15" s="2">
        <v>0</v>
      </c>
      <c r="S15" s="2">
        <v>164</v>
      </c>
      <c r="T15" s="2">
        <v>0</v>
      </c>
      <c r="U15" s="2">
        <v>0</v>
      </c>
      <c r="V15" s="2">
        <v>0</v>
      </c>
      <c r="W15" s="2">
        <v>1312</v>
      </c>
      <c r="X15" s="2">
        <v>0</v>
      </c>
      <c r="Y15" s="2">
        <v>0</v>
      </c>
      <c r="Z15" s="2">
        <v>0</v>
      </c>
      <c r="AA15" s="1">
        <f>Q15+S15+U15+W15+Y15</f>
        <v>1640</v>
      </c>
      <c r="AB15" s="13">
        <f>R15+T15+V15+X15+Z15</f>
        <v>0</v>
      </c>
      <c r="AC15" s="14">
        <f>AA15+AB15</f>
        <v>1640</v>
      </c>
      <c r="AE15" s="3" t="s">
        <v>12</v>
      </c>
      <c r="AF15" s="2">
        <f>IFERROR(B15/Q15, "N.A.")</f>
        <v>9460</v>
      </c>
      <c r="AG15" s="2" t="str">
        <f t="shared" ref="AG15:AR19" si="0">IFERROR(C15/R15, "N.A.")</f>
        <v>N.A.</v>
      </c>
      <c r="AH15" s="2">
        <f t="shared" si="0"/>
        <v>7740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4440.25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5272.2</v>
      </c>
      <c r="AQ15" s="13" t="str">
        <f t="shared" si="0"/>
        <v>N.A.</v>
      </c>
      <c r="AR15" s="14">
        <f t="shared" si="0"/>
        <v>5272.2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3117640</v>
      </c>
      <c r="C17" s="2">
        <v>9774400</v>
      </c>
      <c r="D17" s="2"/>
      <c r="E17" s="2"/>
      <c r="F17" s="2"/>
      <c r="G17" s="2">
        <v>3168480</v>
      </c>
      <c r="H17" s="2"/>
      <c r="I17" s="2">
        <v>3171760</v>
      </c>
      <c r="J17" s="2"/>
      <c r="K17" s="2"/>
      <c r="L17" s="1">
        <f t="shared" si="1"/>
        <v>3117640</v>
      </c>
      <c r="M17" s="13">
        <f t="shared" si="1"/>
        <v>16114640</v>
      </c>
      <c r="N17" s="14">
        <f t="shared" si="2"/>
        <v>19232280</v>
      </c>
      <c r="P17" s="3" t="s">
        <v>14</v>
      </c>
      <c r="Q17" s="2">
        <v>656</v>
      </c>
      <c r="R17" s="2">
        <v>1312</v>
      </c>
      <c r="S17" s="2">
        <v>0</v>
      </c>
      <c r="T17" s="2">
        <v>0</v>
      </c>
      <c r="U17" s="2">
        <v>0</v>
      </c>
      <c r="V17" s="2">
        <v>328</v>
      </c>
      <c r="W17" s="2">
        <v>0</v>
      </c>
      <c r="X17" s="2">
        <v>492</v>
      </c>
      <c r="Y17" s="2">
        <v>0</v>
      </c>
      <c r="Z17" s="2">
        <v>0</v>
      </c>
      <c r="AA17" s="1">
        <f t="shared" si="3"/>
        <v>656</v>
      </c>
      <c r="AB17" s="13">
        <f t="shared" si="3"/>
        <v>2132</v>
      </c>
      <c r="AC17" s="14">
        <f t="shared" si="4"/>
        <v>2788</v>
      </c>
      <c r="AE17" s="3" t="s">
        <v>14</v>
      </c>
      <c r="AF17" s="2">
        <f t="shared" si="5"/>
        <v>4752.5</v>
      </c>
      <c r="AG17" s="2">
        <f t="shared" si="0"/>
        <v>7450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9660</v>
      </c>
      <c r="AL17" s="2" t="str">
        <f t="shared" si="0"/>
        <v>N.A.</v>
      </c>
      <c r="AM17" s="2">
        <f t="shared" si="0"/>
        <v>6446.666666666667</v>
      </c>
      <c r="AN17" s="2" t="str">
        <f t="shared" si="0"/>
        <v>N.A.</v>
      </c>
      <c r="AO17" s="2" t="str">
        <f t="shared" si="0"/>
        <v>N.A.</v>
      </c>
      <c r="AP17" s="15">
        <f t="shared" si="0"/>
        <v>4752.5</v>
      </c>
      <c r="AQ17" s="13">
        <f t="shared" si="0"/>
        <v>7558.4615384615381</v>
      </c>
      <c r="AR17" s="14">
        <f t="shared" si="0"/>
        <v>6898.2352941176468</v>
      </c>
    </row>
    <row r="18" spans="1:44" ht="15" customHeight="1" thickBot="1" x14ac:dyDescent="0.3">
      <c r="A18" s="3" t="s">
        <v>15</v>
      </c>
      <c r="B18" s="2">
        <v>846240</v>
      </c>
      <c r="C18" s="2"/>
      <c r="D18" s="2"/>
      <c r="E18" s="2"/>
      <c r="F18" s="2"/>
      <c r="G18" s="2"/>
      <c r="H18" s="2">
        <v>1066000.0000000002</v>
      </c>
      <c r="I18" s="2"/>
      <c r="J18" s="2"/>
      <c r="K18" s="2"/>
      <c r="L18" s="1">
        <f t="shared" si="1"/>
        <v>1912240.0000000002</v>
      </c>
      <c r="M18" s="13">
        <f t="shared" si="1"/>
        <v>0</v>
      </c>
      <c r="N18" s="14">
        <f t="shared" si="2"/>
        <v>1912240.0000000002</v>
      </c>
      <c r="P18" s="3" t="s">
        <v>15</v>
      </c>
      <c r="Q18" s="2">
        <v>164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492</v>
      </c>
      <c r="X18" s="2">
        <v>0</v>
      </c>
      <c r="Y18" s="2">
        <v>0</v>
      </c>
      <c r="Z18" s="2">
        <v>0</v>
      </c>
      <c r="AA18" s="1">
        <f t="shared" si="3"/>
        <v>656</v>
      </c>
      <c r="AB18" s="13">
        <f t="shared" si="3"/>
        <v>0</v>
      </c>
      <c r="AC18" s="21">
        <f t="shared" si="4"/>
        <v>656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2166.666666666667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2915.0000000000005</v>
      </c>
      <c r="AQ18" s="13" t="str">
        <f t="shared" si="0"/>
        <v>N.A.</v>
      </c>
      <c r="AR18" s="14">
        <f t="shared" si="0"/>
        <v>2915.0000000000005</v>
      </c>
    </row>
    <row r="19" spans="1:44" ht="15" customHeight="1" thickBot="1" x14ac:dyDescent="0.3">
      <c r="A19" s="4" t="s">
        <v>16</v>
      </c>
      <c r="B19" s="2">
        <v>5515320</v>
      </c>
      <c r="C19" s="2">
        <v>9774400</v>
      </c>
      <c r="D19" s="2">
        <v>1269360</v>
      </c>
      <c r="E19" s="2"/>
      <c r="F19" s="2"/>
      <c r="G19" s="2">
        <v>3168480</v>
      </c>
      <c r="H19" s="2">
        <v>6891608.0000000009</v>
      </c>
      <c r="I19" s="2">
        <v>3171760</v>
      </c>
      <c r="J19" s="2"/>
      <c r="K19" s="2"/>
      <c r="L19" s="1">
        <f t="shared" ref="L19" si="6">B19+D19+F19+H19+J19</f>
        <v>13676288</v>
      </c>
      <c r="M19" s="13">
        <f t="shared" ref="M19" si="7">C19+E19+G19+I19+K19</f>
        <v>16114640</v>
      </c>
      <c r="N19" s="21">
        <f t="shared" ref="N19" si="8">L19+M19</f>
        <v>29790928</v>
      </c>
      <c r="P19" s="4" t="s">
        <v>16</v>
      </c>
      <c r="Q19" s="2">
        <v>984</v>
      </c>
      <c r="R19" s="2">
        <v>1312</v>
      </c>
      <c r="S19" s="2">
        <v>164</v>
      </c>
      <c r="T19" s="2">
        <v>0</v>
      </c>
      <c r="U19" s="2">
        <v>0</v>
      </c>
      <c r="V19" s="2">
        <v>328</v>
      </c>
      <c r="W19" s="2">
        <v>1804</v>
      </c>
      <c r="X19" s="2">
        <v>492</v>
      </c>
      <c r="Y19" s="2">
        <v>0</v>
      </c>
      <c r="Z19" s="2">
        <v>0</v>
      </c>
      <c r="AA19" s="1">
        <f t="shared" ref="AA19" si="9">Q19+S19+U19+W19+Y19</f>
        <v>2952</v>
      </c>
      <c r="AB19" s="13">
        <f t="shared" ref="AB19" si="10">R19+T19+V19+X19+Z19</f>
        <v>2132</v>
      </c>
      <c r="AC19" s="14">
        <f t="shared" ref="AC19" si="11">AA19+AB19</f>
        <v>5084</v>
      </c>
      <c r="AE19" s="4" t="s">
        <v>16</v>
      </c>
      <c r="AF19" s="2">
        <f t="shared" si="5"/>
        <v>5605</v>
      </c>
      <c r="AG19" s="2">
        <f t="shared" si="0"/>
        <v>7450</v>
      </c>
      <c r="AH19" s="2">
        <f t="shared" si="0"/>
        <v>7740</v>
      </c>
      <c r="AI19" s="2" t="str">
        <f t="shared" si="0"/>
        <v>N.A.</v>
      </c>
      <c r="AJ19" s="2" t="str">
        <f t="shared" si="0"/>
        <v>N.A.</v>
      </c>
      <c r="AK19" s="2">
        <f t="shared" si="0"/>
        <v>9660</v>
      </c>
      <c r="AL19" s="2">
        <f t="shared" si="0"/>
        <v>3820.1818181818185</v>
      </c>
      <c r="AM19" s="2">
        <f t="shared" si="0"/>
        <v>6446.666666666667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4632.8888888888887</v>
      </c>
      <c r="AQ19" s="13">
        <f t="shared" ref="AQ19" si="13">IFERROR(M19/AB19, "N.A.")</f>
        <v>7558.4615384615381</v>
      </c>
      <c r="AR19" s="14">
        <f t="shared" ref="AR19" si="14">IFERROR(N19/AC19, "N.A.")</f>
        <v>5859.7419354838712</v>
      </c>
    </row>
    <row r="20" spans="1:44" ht="15" customHeight="1" thickBot="1" x14ac:dyDescent="0.3">
      <c r="A20" s="5" t="s">
        <v>0</v>
      </c>
      <c r="B20" s="44">
        <f>B19+C19</f>
        <v>15289720</v>
      </c>
      <c r="C20" s="45"/>
      <c r="D20" s="44">
        <f>D19+E19</f>
        <v>1269360</v>
      </c>
      <c r="E20" s="45"/>
      <c r="F20" s="44">
        <f>F19+G19</f>
        <v>3168480</v>
      </c>
      <c r="G20" s="45"/>
      <c r="H20" s="44">
        <f>H19+I19</f>
        <v>10063368</v>
      </c>
      <c r="I20" s="45"/>
      <c r="J20" s="44">
        <f>J19+K19</f>
        <v>0</v>
      </c>
      <c r="K20" s="45"/>
      <c r="L20" s="44">
        <f>L19+M19</f>
        <v>29790928</v>
      </c>
      <c r="M20" s="46"/>
      <c r="N20" s="22">
        <f>B20+D20+F20+H20+J20</f>
        <v>29790928</v>
      </c>
      <c r="P20" s="5" t="s">
        <v>0</v>
      </c>
      <c r="Q20" s="44">
        <f>Q19+R19</f>
        <v>2296</v>
      </c>
      <c r="R20" s="45"/>
      <c r="S20" s="44">
        <f>S19+T19</f>
        <v>164</v>
      </c>
      <c r="T20" s="45"/>
      <c r="U20" s="44">
        <f>U19+V19</f>
        <v>328</v>
      </c>
      <c r="V20" s="45"/>
      <c r="W20" s="44">
        <f>W19+X19</f>
        <v>2296</v>
      </c>
      <c r="X20" s="45"/>
      <c r="Y20" s="44">
        <f>Y19+Z19</f>
        <v>0</v>
      </c>
      <c r="Z20" s="45"/>
      <c r="AA20" s="44">
        <f>AA19+AB19</f>
        <v>5084</v>
      </c>
      <c r="AB20" s="45"/>
      <c r="AC20" s="23">
        <f>Q20+S20+U20+W20+Y20</f>
        <v>5084</v>
      </c>
      <c r="AE20" s="5" t="s">
        <v>0</v>
      </c>
      <c r="AF20" s="24">
        <f>IFERROR(B20/Q20,"N.A.")</f>
        <v>6659.2857142857147</v>
      </c>
      <c r="AG20" s="25"/>
      <c r="AH20" s="24">
        <f>IFERROR(D20/S20,"N.A.")</f>
        <v>7740</v>
      </c>
      <c r="AI20" s="25"/>
      <c r="AJ20" s="24">
        <f>IFERROR(F20/U20,"N.A.")</f>
        <v>9660</v>
      </c>
      <c r="AK20" s="25"/>
      <c r="AL20" s="24">
        <f>IFERROR(H20/W20,"N.A.")</f>
        <v>4383</v>
      </c>
      <c r="AM20" s="25"/>
      <c r="AN20" s="24" t="str">
        <f>IFERROR(J20/Y20,"N.A.")</f>
        <v>N.A.</v>
      </c>
      <c r="AO20" s="25"/>
      <c r="AP20" s="24">
        <f>IFERROR(L20/AA20,"N.A.")</f>
        <v>5859.7419354838712</v>
      </c>
      <c r="AQ20" s="25"/>
      <c r="AR20" s="16">
        <f>IFERROR(N20/AC20, "N.A.")</f>
        <v>5859.7419354838712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1551440</v>
      </c>
      <c r="C27" s="2"/>
      <c r="D27" s="2">
        <v>1269360</v>
      </c>
      <c r="E27" s="2"/>
      <c r="F27" s="2"/>
      <c r="G27" s="2"/>
      <c r="H27" s="2">
        <v>5253248</v>
      </c>
      <c r="I27" s="2"/>
      <c r="J27" s="2"/>
      <c r="K27" s="2"/>
      <c r="L27" s="1">
        <f>B27+D27+F27+H27+J27</f>
        <v>8074048</v>
      </c>
      <c r="M27" s="13">
        <f>C27+E27+G27+I27+K27</f>
        <v>0</v>
      </c>
      <c r="N27" s="14">
        <f>L27+M27</f>
        <v>8074048</v>
      </c>
      <c r="P27" s="3" t="s">
        <v>12</v>
      </c>
      <c r="Q27" s="2">
        <v>164</v>
      </c>
      <c r="R27" s="2">
        <v>0</v>
      </c>
      <c r="S27" s="2">
        <v>164</v>
      </c>
      <c r="T27" s="2">
        <v>0</v>
      </c>
      <c r="U27" s="2">
        <v>0</v>
      </c>
      <c r="V27" s="2">
        <v>0</v>
      </c>
      <c r="W27" s="2">
        <v>820</v>
      </c>
      <c r="X27" s="2">
        <v>0</v>
      </c>
      <c r="Y27" s="2">
        <v>0</v>
      </c>
      <c r="Z27" s="2">
        <v>0</v>
      </c>
      <c r="AA27" s="1">
        <f>Q27+S27+U27+W27+Y27</f>
        <v>1148</v>
      </c>
      <c r="AB27" s="13">
        <f>R27+T27+V27+X27+Z27</f>
        <v>0</v>
      </c>
      <c r="AC27" s="14">
        <f>AA27+AB27</f>
        <v>1148</v>
      </c>
      <c r="AE27" s="3" t="s">
        <v>12</v>
      </c>
      <c r="AF27" s="2">
        <f>IFERROR(B27/Q27, "N.A.")</f>
        <v>9460</v>
      </c>
      <c r="AG27" s="2" t="str">
        <f t="shared" ref="AG27:AR31" si="15">IFERROR(C27/R27, "N.A.")</f>
        <v>N.A.</v>
      </c>
      <c r="AH27" s="2">
        <f t="shared" si="15"/>
        <v>7740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6406.4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7033.1428571428569</v>
      </c>
      <c r="AQ27" s="13" t="str">
        <f t="shared" si="15"/>
        <v>N.A.</v>
      </c>
      <c r="AR27" s="14">
        <f t="shared" si="15"/>
        <v>7033.1428571428569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984000</v>
      </c>
      <c r="C29" s="2">
        <v>5674400</v>
      </c>
      <c r="D29" s="2"/>
      <c r="E29" s="2"/>
      <c r="F29" s="2"/>
      <c r="G29" s="2">
        <v>1692480</v>
      </c>
      <c r="H29" s="2"/>
      <c r="I29" s="2">
        <v>2679760</v>
      </c>
      <c r="J29" s="2"/>
      <c r="K29" s="2"/>
      <c r="L29" s="1">
        <f t="shared" si="16"/>
        <v>984000</v>
      </c>
      <c r="M29" s="13">
        <f t="shared" si="16"/>
        <v>10046640</v>
      </c>
      <c r="N29" s="14">
        <f t="shared" si="17"/>
        <v>11030640</v>
      </c>
      <c r="P29" s="3" t="s">
        <v>14</v>
      </c>
      <c r="Q29" s="2">
        <v>164</v>
      </c>
      <c r="R29" s="2">
        <v>820</v>
      </c>
      <c r="S29" s="2">
        <v>0</v>
      </c>
      <c r="T29" s="2">
        <v>0</v>
      </c>
      <c r="U29" s="2">
        <v>0</v>
      </c>
      <c r="V29" s="2">
        <v>164</v>
      </c>
      <c r="W29" s="2">
        <v>0</v>
      </c>
      <c r="X29" s="2">
        <v>328</v>
      </c>
      <c r="Y29" s="2">
        <v>0</v>
      </c>
      <c r="Z29" s="2">
        <v>0</v>
      </c>
      <c r="AA29" s="1">
        <f t="shared" si="18"/>
        <v>164</v>
      </c>
      <c r="AB29" s="13">
        <f t="shared" si="18"/>
        <v>1312</v>
      </c>
      <c r="AC29" s="14">
        <f t="shared" si="19"/>
        <v>1476</v>
      </c>
      <c r="AE29" s="3" t="s">
        <v>14</v>
      </c>
      <c r="AF29" s="2">
        <f t="shared" si="20"/>
        <v>6000</v>
      </c>
      <c r="AG29" s="2">
        <f t="shared" si="15"/>
        <v>6920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10320</v>
      </c>
      <c r="AL29" s="2" t="str">
        <f t="shared" si="15"/>
        <v>N.A.</v>
      </c>
      <c r="AM29" s="2">
        <f t="shared" si="15"/>
        <v>8170</v>
      </c>
      <c r="AN29" s="2" t="str">
        <f t="shared" si="15"/>
        <v>N.A.</v>
      </c>
      <c r="AO29" s="2" t="str">
        <f t="shared" si="15"/>
        <v>N.A.</v>
      </c>
      <c r="AP29" s="15">
        <f t="shared" si="15"/>
        <v>6000</v>
      </c>
      <c r="AQ29" s="13">
        <f t="shared" si="15"/>
        <v>7657.5</v>
      </c>
      <c r="AR29" s="14">
        <f t="shared" si="15"/>
        <v>7473.333333333333</v>
      </c>
    </row>
    <row r="30" spans="1:44" ht="15" customHeight="1" thickBot="1" x14ac:dyDescent="0.3">
      <c r="A30" s="3" t="s">
        <v>15</v>
      </c>
      <c r="B30" s="2">
        <v>846240</v>
      </c>
      <c r="C30" s="2"/>
      <c r="D30" s="2"/>
      <c r="E30" s="2"/>
      <c r="F30" s="2"/>
      <c r="G30" s="2"/>
      <c r="H30" s="2">
        <v>1066000.0000000002</v>
      </c>
      <c r="I30" s="2"/>
      <c r="J30" s="2"/>
      <c r="K30" s="2"/>
      <c r="L30" s="1">
        <f t="shared" si="16"/>
        <v>1912240.0000000002</v>
      </c>
      <c r="M30" s="13">
        <f t="shared" si="16"/>
        <v>0</v>
      </c>
      <c r="N30" s="14">
        <f t="shared" si="17"/>
        <v>1912240.0000000002</v>
      </c>
      <c r="P30" s="3" t="s">
        <v>15</v>
      </c>
      <c r="Q30" s="2">
        <v>164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492</v>
      </c>
      <c r="X30" s="2">
        <v>0</v>
      </c>
      <c r="Y30" s="2">
        <v>0</v>
      </c>
      <c r="Z30" s="2">
        <v>0</v>
      </c>
      <c r="AA30" s="1">
        <f t="shared" si="18"/>
        <v>656</v>
      </c>
      <c r="AB30" s="13">
        <f t="shared" si="18"/>
        <v>0</v>
      </c>
      <c r="AC30" s="21">
        <f t="shared" si="19"/>
        <v>656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2166.666666666667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2915.0000000000005</v>
      </c>
      <c r="AQ30" s="13" t="str">
        <f t="shared" si="15"/>
        <v>N.A.</v>
      </c>
      <c r="AR30" s="14">
        <f t="shared" si="15"/>
        <v>2915.0000000000005</v>
      </c>
    </row>
    <row r="31" spans="1:44" ht="15" customHeight="1" thickBot="1" x14ac:dyDescent="0.3">
      <c r="A31" s="4" t="s">
        <v>16</v>
      </c>
      <c r="B31" s="2">
        <v>3381680</v>
      </c>
      <c r="C31" s="2">
        <v>5674400</v>
      </c>
      <c r="D31" s="2">
        <v>1269360</v>
      </c>
      <c r="E31" s="2"/>
      <c r="F31" s="2"/>
      <c r="G31" s="2">
        <v>1692480</v>
      </c>
      <c r="H31" s="2">
        <v>6319248</v>
      </c>
      <c r="I31" s="2">
        <v>2679760</v>
      </c>
      <c r="J31" s="2"/>
      <c r="K31" s="2"/>
      <c r="L31" s="1">
        <f t="shared" ref="L31" si="21">B31+D31+F31+H31+J31</f>
        <v>10970288</v>
      </c>
      <c r="M31" s="13">
        <f t="shared" ref="M31" si="22">C31+E31+G31+I31+K31</f>
        <v>10046640</v>
      </c>
      <c r="N31" s="21">
        <f t="shared" ref="N31" si="23">L31+M31</f>
        <v>21016928</v>
      </c>
      <c r="P31" s="4" t="s">
        <v>16</v>
      </c>
      <c r="Q31" s="2">
        <v>492</v>
      </c>
      <c r="R31" s="2">
        <v>820</v>
      </c>
      <c r="S31" s="2">
        <v>164</v>
      </c>
      <c r="T31" s="2">
        <v>0</v>
      </c>
      <c r="U31" s="2">
        <v>0</v>
      </c>
      <c r="V31" s="2">
        <v>164</v>
      </c>
      <c r="W31" s="2">
        <v>1312</v>
      </c>
      <c r="X31" s="2">
        <v>328</v>
      </c>
      <c r="Y31" s="2">
        <v>0</v>
      </c>
      <c r="Z31" s="2">
        <v>0</v>
      </c>
      <c r="AA31" s="1">
        <f t="shared" ref="AA31" si="24">Q31+S31+U31+W31+Y31</f>
        <v>1968</v>
      </c>
      <c r="AB31" s="13">
        <f t="shared" ref="AB31" si="25">R31+T31+V31+X31+Z31</f>
        <v>1312</v>
      </c>
      <c r="AC31" s="14">
        <f t="shared" ref="AC31" si="26">AA31+AB31</f>
        <v>3280</v>
      </c>
      <c r="AE31" s="4" t="s">
        <v>16</v>
      </c>
      <c r="AF31" s="2">
        <f t="shared" si="20"/>
        <v>6873.333333333333</v>
      </c>
      <c r="AG31" s="2">
        <f t="shared" si="15"/>
        <v>6920</v>
      </c>
      <c r="AH31" s="2">
        <f t="shared" si="15"/>
        <v>7740</v>
      </c>
      <c r="AI31" s="2" t="str">
        <f t="shared" si="15"/>
        <v>N.A.</v>
      </c>
      <c r="AJ31" s="2" t="str">
        <f t="shared" si="15"/>
        <v>N.A.</v>
      </c>
      <c r="AK31" s="2">
        <f t="shared" si="15"/>
        <v>10320</v>
      </c>
      <c r="AL31" s="2">
        <f t="shared" si="15"/>
        <v>4816.5</v>
      </c>
      <c r="AM31" s="2">
        <f t="shared" si="15"/>
        <v>8170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5574.333333333333</v>
      </c>
      <c r="AQ31" s="13">
        <f t="shared" ref="AQ31" si="28">IFERROR(M31/AB31, "N.A.")</f>
        <v>7657.5</v>
      </c>
      <c r="AR31" s="14">
        <f t="shared" ref="AR31" si="29">IFERROR(N31/AC31, "N.A.")</f>
        <v>6407.6</v>
      </c>
    </row>
    <row r="32" spans="1:44" ht="15" customHeight="1" thickBot="1" x14ac:dyDescent="0.3">
      <c r="A32" s="5" t="s">
        <v>0</v>
      </c>
      <c r="B32" s="44">
        <f>B31+C31</f>
        <v>9056080</v>
      </c>
      <c r="C32" s="45"/>
      <c r="D32" s="44">
        <f>D31+E31</f>
        <v>1269360</v>
      </c>
      <c r="E32" s="45"/>
      <c r="F32" s="44">
        <f>F31+G31</f>
        <v>1692480</v>
      </c>
      <c r="G32" s="45"/>
      <c r="H32" s="44">
        <f>H31+I31</f>
        <v>8999008</v>
      </c>
      <c r="I32" s="45"/>
      <c r="J32" s="44">
        <f>J31+K31</f>
        <v>0</v>
      </c>
      <c r="K32" s="45"/>
      <c r="L32" s="44">
        <f>L31+M31</f>
        <v>21016928</v>
      </c>
      <c r="M32" s="46"/>
      <c r="N32" s="22">
        <f>B32+D32+F32+H32+J32</f>
        <v>21016928</v>
      </c>
      <c r="P32" s="5" t="s">
        <v>0</v>
      </c>
      <c r="Q32" s="44">
        <f>Q31+R31</f>
        <v>1312</v>
      </c>
      <c r="R32" s="45"/>
      <c r="S32" s="44">
        <f>S31+T31</f>
        <v>164</v>
      </c>
      <c r="T32" s="45"/>
      <c r="U32" s="44">
        <f>U31+V31</f>
        <v>164</v>
      </c>
      <c r="V32" s="45"/>
      <c r="W32" s="44">
        <f>W31+X31</f>
        <v>1640</v>
      </c>
      <c r="X32" s="45"/>
      <c r="Y32" s="44">
        <f>Y31+Z31</f>
        <v>0</v>
      </c>
      <c r="Z32" s="45"/>
      <c r="AA32" s="44">
        <f>AA31+AB31</f>
        <v>3280</v>
      </c>
      <c r="AB32" s="45"/>
      <c r="AC32" s="23">
        <f>Q32+S32+U32+W32+Y32</f>
        <v>3280</v>
      </c>
      <c r="AE32" s="5" t="s">
        <v>0</v>
      </c>
      <c r="AF32" s="24">
        <f>IFERROR(B32/Q32,"N.A.")</f>
        <v>6902.5</v>
      </c>
      <c r="AG32" s="25"/>
      <c r="AH32" s="24">
        <f>IFERROR(D32/S32,"N.A.")</f>
        <v>7740</v>
      </c>
      <c r="AI32" s="25"/>
      <c r="AJ32" s="24">
        <f>IFERROR(F32/U32,"N.A.")</f>
        <v>10320</v>
      </c>
      <c r="AK32" s="25"/>
      <c r="AL32" s="24">
        <f>IFERROR(H32/W32,"N.A.")</f>
        <v>5487.2</v>
      </c>
      <c r="AM32" s="25"/>
      <c r="AN32" s="24" t="str">
        <f>IFERROR(J32/Y32,"N.A.")</f>
        <v>N.A.</v>
      </c>
      <c r="AO32" s="25"/>
      <c r="AP32" s="24">
        <f>IFERROR(L32/AA32,"N.A.")</f>
        <v>6407.6</v>
      </c>
      <c r="AQ32" s="25"/>
      <c r="AR32" s="16">
        <f>IFERROR(N32/AC32, "N.A.")</f>
        <v>6407.6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572360</v>
      </c>
      <c r="I39" s="2"/>
      <c r="J39" s="2"/>
      <c r="K39" s="2"/>
      <c r="L39" s="1">
        <f>B39+D39+F39+H39+J39</f>
        <v>572360</v>
      </c>
      <c r="M39" s="13">
        <f>C39+E39+G39+I39+K39</f>
        <v>0</v>
      </c>
      <c r="N39" s="14">
        <f>L39+M39</f>
        <v>572360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492</v>
      </c>
      <c r="X39" s="2">
        <v>0</v>
      </c>
      <c r="Y39" s="2">
        <v>0</v>
      </c>
      <c r="Z39" s="2">
        <v>0</v>
      </c>
      <c r="AA39" s="1">
        <f>Q39+S39+U39+W39+Y39</f>
        <v>492</v>
      </c>
      <c r="AB39" s="13">
        <f>R39+T39+V39+X39+Z39</f>
        <v>0</v>
      </c>
      <c r="AC39" s="14">
        <f>AA39+AB39</f>
        <v>492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1163.3333333333333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1163.3333333333333</v>
      </c>
      <c r="AQ39" s="13" t="str">
        <f t="shared" si="30"/>
        <v>N.A.</v>
      </c>
      <c r="AR39" s="14">
        <f t="shared" si="30"/>
        <v>1163.3333333333333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2133640</v>
      </c>
      <c r="C41" s="2">
        <v>4100000.0000000005</v>
      </c>
      <c r="D41" s="2"/>
      <c r="E41" s="2"/>
      <c r="F41" s="2"/>
      <c r="G41" s="2">
        <v>1476000</v>
      </c>
      <c r="H41" s="2"/>
      <c r="I41" s="2">
        <v>492000</v>
      </c>
      <c r="J41" s="2"/>
      <c r="K41" s="2"/>
      <c r="L41" s="1">
        <f t="shared" si="31"/>
        <v>2133640</v>
      </c>
      <c r="M41" s="13">
        <f t="shared" si="31"/>
        <v>6068000</v>
      </c>
      <c r="N41" s="14">
        <f t="shared" si="32"/>
        <v>8201640</v>
      </c>
      <c r="P41" s="3" t="s">
        <v>14</v>
      </c>
      <c r="Q41" s="2">
        <v>492</v>
      </c>
      <c r="R41" s="2">
        <v>492</v>
      </c>
      <c r="S41" s="2">
        <v>0</v>
      </c>
      <c r="T41" s="2">
        <v>0</v>
      </c>
      <c r="U41" s="2">
        <v>0</v>
      </c>
      <c r="V41" s="2">
        <v>164</v>
      </c>
      <c r="W41" s="2">
        <v>0</v>
      </c>
      <c r="X41" s="2">
        <v>164</v>
      </c>
      <c r="Y41" s="2">
        <v>0</v>
      </c>
      <c r="Z41" s="2">
        <v>0</v>
      </c>
      <c r="AA41" s="1">
        <f t="shared" si="33"/>
        <v>492</v>
      </c>
      <c r="AB41" s="13">
        <f t="shared" si="33"/>
        <v>820</v>
      </c>
      <c r="AC41" s="14">
        <f t="shared" si="34"/>
        <v>1312</v>
      </c>
      <c r="AE41" s="3" t="s">
        <v>14</v>
      </c>
      <c r="AF41" s="2">
        <f t="shared" si="35"/>
        <v>4336.666666666667</v>
      </c>
      <c r="AG41" s="2">
        <f t="shared" si="30"/>
        <v>8333.3333333333339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9000</v>
      </c>
      <c r="AL41" s="2" t="str">
        <f t="shared" si="30"/>
        <v>N.A.</v>
      </c>
      <c r="AM41" s="2">
        <f t="shared" si="30"/>
        <v>3000</v>
      </c>
      <c r="AN41" s="2" t="str">
        <f t="shared" si="30"/>
        <v>N.A.</v>
      </c>
      <c r="AO41" s="2" t="str">
        <f t="shared" si="30"/>
        <v>N.A.</v>
      </c>
      <c r="AP41" s="15">
        <f t="shared" si="30"/>
        <v>4336.666666666667</v>
      </c>
      <c r="AQ41" s="13">
        <f t="shared" si="30"/>
        <v>7400</v>
      </c>
      <c r="AR41" s="14">
        <f t="shared" si="30"/>
        <v>6251.25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2133640</v>
      </c>
      <c r="C43" s="2">
        <v>4100000.0000000005</v>
      </c>
      <c r="D43" s="2"/>
      <c r="E43" s="2"/>
      <c r="F43" s="2"/>
      <c r="G43" s="2">
        <v>1476000</v>
      </c>
      <c r="H43" s="2">
        <v>572360</v>
      </c>
      <c r="I43" s="2">
        <v>492000</v>
      </c>
      <c r="J43" s="2"/>
      <c r="K43" s="2"/>
      <c r="L43" s="1">
        <f t="shared" ref="L43" si="36">B43+D43+F43+H43+J43</f>
        <v>2706000</v>
      </c>
      <c r="M43" s="13">
        <f t="shared" ref="M43" si="37">C43+E43+G43+I43+K43</f>
        <v>6068000</v>
      </c>
      <c r="N43" s="21">
        <f t="shared" ref="N43" si="38">L43+M43</f>
        <v>8774000</v>
      </c>
      <c r="P43" s="4" t="s">
        <v>16</v>
      </c>
      <c r="Q43" s="2">
        <v>492</v>
      </c>
      <c r="R43" s="2">
        <v>492</v>
      </c>
      <c r="S43" s="2">
        <v>0</v>
      </c>
      <c r="T43" s="2">
        <v>0</v>
      </c>
      <c r="U43" s="2">
        <v>0</v>
      </c>
      <c r="V43" s="2">
        <v>164</v>
      </c>
      <c r="W43" s="2">
        <v>492</v>
      </c>
      <c r="X43" s="2">
        <v>164</v>
      </c>
      <c r="Y43" s="2">
        <v>0</v>
      </c>
      <c r="Z43" s="2">
        <v>0</v>
      </c>
      <c r="AA43" s="1">
        <f t="shared" ref="AA43" si="39">Q43+S43+U43+W43+Y43</f>
        <v>984</v>
      </c>
      <c r="AB43" s="13">
        <f t="shared" ref="AB43" si="40">R43+T43+V43+X43+Z43</f>
        <v>820</v>
      </c>
      <c r="AC43" s="21">
        <f t="shared" ref="AC43" si="41">AA43+AB43</f>
        <v>1804</v>
      </c>
      <c r="AE43" s="4" t="s">
        <v>16</v>
      </c>
      <c r="AF43" s="2">
        <f t="shared" si="35"/>
        <v>4336.666666666667</v>
      </c>
      <c r="AG43" s="2">
        <f t="shared" si="30"/>
        <v>8333.3333333333339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9000</v>
      </c>
      <c r="AL43" s="2">
        <f t="shared" si="30"/>
        <v>1163.3333333333333</v>
      </c>
      <c r="AM43" s="2">
        <f t="shared" si="30"/>
        <v>3000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2750</v>
      </c>
      <c r="AQ43" s="13">
        <f t="shared" ref="AQ43" si="43">IFERROR(M43/AB43, "N.A.")</f>
        <v>7400</v>
      </c>
      <c r="AR43" s="14">
        <f t="shared" ref="AR43" si="44">IFERROR(N43/AC43, "N.A.")</f>
        <v>4863.636363636364</v>
      </c>
    </row>
    <row r="44" spans="1:44" ht="15" customHeight="1" thickBot="1" x14ac:dyDescent="0.3">
      <c r="A44" s="5" t="s">
        <v>0</v>
      </c>
      <c r="B44" s="44">
        <f>B43+C43</f>
        <v>6233640</v>
      </c>
      <c r="C44" s="45"/>
      <c r="D44" s="44">
        <f>D43+E43</f>
        <v>0</v>
      </c>
      <c r="E44" s="45"/>
      <c r="F44" s="44">
        <f>F43+G43</f>
        <v>1476000</v>
      </c>
      <c r="G44" s="45"/>
      <c r="H44" s="44">
        <f>H43+I43</f>
        <v>1064360</v>
      </c>
      <c r="I44" s="45"/>
      <c r="J44" s="44">
        <f>J43+K43</f>
        <v>0</v>
      </c>
      <c r="K44" s="45"/>
      <c r="L44" s="44">
        <f>L43+M43</f>
        <v>8774000</v>
      </c>
      <c r="M44" s="46"/>
      <c r="N44" s="22">
        <f>B44+D44+F44+H44+J44</f>
        <v>8774000</v>
      </c>
      <c r="P44" s="5" t="s">
        <v>0</v>
      </c>
      <c r="Q44" s="44">
        <f>Q43+R43</f>
        <v>984</v>
      </c>
      <c r="R44" s="45"/>
      <c r="S44" s="44">
        <f>S43+T43</f>
        <v>0</v>
      </c>
      <c r="T44" s="45"/>
      <c r="U44" s="44">
        <f>U43+V43</f>
        <v>164</v>
      </c>
      <c r="V44" s="45"/>
      <c r="W44" s="44">
        <f>W43+X43</f>
        <v>656</v>
      </c>
      <c r="X44" s="45"/>
      <c r="Y44" s="44">
        <f>Y43+Z43</f>
        <v>0</v>
      </c>
      <c r="Z44" s="45"/>
      <c r="AA44" s="44">
        <f>AA43+AB43</f>
        <v>1804</v>
      </c>
      <c r="AB44" s="46"/>
      <c r="AC44" s="22">
        <f>Q44+S44+U44+W44+Y44</f>
        <v>1804</v>
      </c>
      <c r="AE44" s="5" t="s">
        <v>0</v>
      </c>
      <c r="AF44" s="24">
        <f>IFERROR(B44/Q44,"N.A.")</f>
        <v>6335</v>
      </c>
      <c r="AG44" s="25"/>
      <c r="AH44" s="24" t="str">
        <f>IFERROR(D44/S44,"N.A.")</f>
        <v>N.A.</v>
      </c>
      <c r="AI44" s="25"/>
      <c r="AJ44" s="24">
        <f>IFERROR(F44/U44,"N.A.")</f>
        <v>9000</v>
      </c>
      <c r="AK44" s="25"/>
      <c r="AL44" s="24">
        <f>IFERROR(H44/W44,"N.A.")</f>
        <v>1622.5</v>
      </c>
      <c r="AM44" s="25"/>
      <c r="AN44" s="24" t="str">
        <f>IFERROR(J44/Y44,"N.A.")</f>
        <v>N.A.</v>
      </c>
      <c r="AO44" s="25"/>
      <c r="AP44" s="24">
        <f>IFERROR(L44/AA44,"N.A.")</f>
        <v>4863.636363636364</v>
      </c>
      <c r="AQ44" s="25"/>
      <c r="AR44" s="16">
        <f>IFERROR(N44/AC44, "N.A.")</f>
        <v>4863.636363636364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257338985.00000009</v>
      </c>
      <c r="C15" s="2"/>
      <c r="D15" s="2">
        <v>150460855</v>
      </c>
      <c r="E15" s="2"/>
      <c r="F15" s="2">
        <v>88701180.000000015</v>
      </c>
      <c r="G15" s="2"/>
      <c r="H15" s="2">
        <v>495385648.99999994</v>
      </c>
      <c r="I15" s="2"/>
      <c r="J15" s="2">
        <v>0</v>
      </c>
      <c r="K15" s="2"/>
      <c r="L15" s="1">
        <f>B15+D15+F15+H15+J15</f>
        <v>991886669</v>
      </c>
      <c r="M15" s="13">
        <f>C15+E15+G15+I15+K15</f>
        <v>0</v>
      </c>
      <c r="N15" s="14">
        <f>L15+M15</f>
        <v>991886669</v>
      </c>
      <c r="P15" s="3" t="s">
        <v>12</v>
      </c>
      <c r="Q15" s="2">
        <v>47625</v>
      </c>
      <c r="R15" s="2">
        <v>0</v>
      </c>
      <c r="S15" s="2">
        <v>20614</v>
      </c>
      <c r="T15" s="2">
        <v>0</v>
      </c>
      <c r="U15" s="2">
        <v>13556</v>
      </c>
      <c r="V15" s="2">
        <v>0</v>
      </c>
      <c r="W15" s="2">
        <v>104322</v>
      </c>
      <c r="X15" s="2">
        <v>0</v>
      </c>
      <c r="Y15" s="2">
        <v>12269</v>
      </c>
      <c r="Z15" s="2">
        <v>0</v>
      </c>
      <c r="AA15" s="1">
        <f>Q15+S15+U15+W15+Y15</f>
        <v>198386</v>
      </c>
      <c r="AB15" s="13">
        <f>R15+T15+V15+X15+Z15</f>
        <v>0</v>
      </c>
      <c r="AC15" s="14">
        <f>AA15+AB15</f>
        <v>198386</v>
      </c>
      <c r="AE15" s="3" t="s">
        <v>12</v>
      </c>
      <c r="AF15" s="2">
        <f>IFERROR(B15/Q15, "N.A.")</f>
        <v>5403.4432545931777</v>
      </c>
      <c r="AG15" s="2" t="str">
        <f t="shared" ref="AG15:AR19" si="0">IFERROR(C15/R15, "N.A.")</f>
        <v>N.A.</v>
      </c>
      <c r="AH15" s="2">
        <f t="shared" si="0"/>
        <v>7298.9645386630446</v>
      </c>
      <c r="AI15" s="2" t="str">
        <f t="shared" si="0"/>
        <v>N.A.</v>
      </c>
      <c r="AJ15" s="2">
        <f t="shared" si="0"/>
        <v>6543.3151372086168</v>
      </c>
      <c r="AK15" s="2" t="str">
        <f t="shared" si="0"/>
        <v>N.A.</v>
      </c>
      <c r="AL15" s="2">
        <f t="shared" si="0"/>
        <v>4748.6210866356087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4999.7815823697238</v>
      </c>
      <c r="AQ15" s="13" t="str">
        <f t="shared" si="0"/>
        <v>N.A.</v>
      </c>
      <c r="AR15" s="14">
        <f t="shared" si="0"/>
        <v>4999.7815823697238</v>
      </c>
    </row>
    <row r="16" spans="1:44" ht="15" customHeight="1" thickBot="1" x14ac:dyDescent="0.3">
      <c r="A16" s="3" t="s">
        <v>13</v>
      </c>
      <c r="B16" s="2">
        <v>145437561</v>
      </c>
      <c r="C16" s="2">
        <v>7374400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145437561</v>
      </c>
      <c r="M16" s="13">
        <f t="shared" si="1"/>
        <v>7374400</v>
      </c>
      <c r="N16" s="14">
        <f t="shared" ref="N16:N18" si="2">L16+M16</f>
        <v>152811961</v>
      </c>
      <c r="P16" s="3" t="s">
        <v>13</v>
      </c>
      <c r="Q16" s="2">
        <v>39105</v>
      </c>
      <c r="R16" s="2">
        <v>1423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39105</v>
      </c>
      <c r="AB16" s="13">
        <f t="shared" si="3"/>
        <v>1423</v>
      </c>
      <c r="AC16" s="14">
        <f t="shared" ref="AC16:AC18" si="4">AA16+AB16</f>
        <v>40528</v>
      </c>
      <c r="AE16" s="3" t="s">
        <v>13</v>
      </c>
      <c r="AF16" s="2">
        <f t="shared" ref="AF16:AF19" si="5">IFERROR(B16/Q16, "N.A.")</f>
        <v>3719.1551208285387</v>
      </c>
      <c r="AG16" s="2">
        <f t="shared" si="0"/>
        <v>5182.2909346451161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3719.1551208285387</v>
      </c>
      <c r="AQ16" s="13">
        <f t="shared" si="0"/>
        <v>5182.2909346451161</v>
      </c>
      <c r="AR16" s="14">
        <f t="shared" si="0"/>
        <v>3770.5280546782469</v>
      </c>
    </row>
    <row r="17" spans="1:44" ht="15" customHeight="1" thickBot="1" x14ac:dyDescent="0.3">
      <c r="A17" s="3" t="s">
        <v>14</v>
      </c>
      <c r="B17" s="2">
        <v>672844200.00000036</v>
      </c>
      <c r="C17" s="2">
        <v>2856789023.0000048</v>
      </c>
      <c r="D17" s="2">
        <v>114589301.99999999</v>
      </c>
      <c r="E17" s="2">
        <v>38614535.000000007</v>
      </c>
      <c r="F17" s="2"/>
      <c r="G17" s="2">
        <v>334393165</v>
      </c>
      <c r="H17" s="2"/>
      <c r="I17" s="2">
        <v>198843966.00000003</v>
      </c>
      <c r="J17" s="2">
        <v>0</v>
      </c>
      <c r="K17" s="2"/>
      <c r="L17" s="1">
        <f t="shared" si="1"/>
        <v>787433502.00000036</v>
      </c>
      <c r="M17" s="13">
        <f t="shared" si="1"/>
        <v>3428640689.0000048</v>
      </c>
      <c r="N17" s="14">
        <f t="shared" si="2"/>
        <v>4216074191.0000052</v>
      </c>
      <c r="P17" s="3" t="s">
        <v>14</v>
      </c>
      <c r="Q17" s="2">
        <v>121546</v>
      </c>
      <c r="R17" s="2">
        <v>410347</v>
      </c>
      <c r="S17" s="2">
        <v>22847</v>
      </c>
      <c r="T17" s="2">
        <v>4953</v>
      </c>
      <c r="U17" s="2">
        <v>0</v>
      </c>
      <c r="V17" s="2">
        <v>28631</v>
      </c>
      <c r="W17" s="2">
        <v>0</v>
      </c>
      <c r="X17" s="2">
        <v>32622</v>
      </c>
      <c r="Y17" s="2">
        <v>16799</v>
      </c>
      <c r="Z17" s="2">
        <v>0</v>
      </c>
      <c r="AA17" s="1">
        <f t="shared" si="3"/>
        <v>161192</v>
      </c>
      <c r="AB17" s="13">
        <f t="shared" si="3"/>
        <v>476553</v>
      </c>
      <c r="AC17" s="14">
        <f t="shared" si="4"/>
        <v>637745</v>
      </c>
      <c r="AE17" s="3" t="s">
        <v>14</v>
      </c>
      <c r="AF17" s="2">
        <f t="shared" si="5"/>
        <v>5535.7165188488334</v>
      </c>
      <c r="AG17" s="2">
        <f t="shared" si="0"/>
        <v>6961.8859721162935</v>
      </c>
      <c r="AH17" s="2">
        <f t="shared" si="0"/>
        <v>5015.5075939948347</v>
      </c>
      <c r="AI17" s="2">
        <f t="shared" si="0"/>
        <v>7796.1911972541911</v>
      </c>
      <c r="AJ17" s="2" t="str">
        <f t="shared" si="0"/>
        <v>N.A.</v>
      </c>
      <c r="AK17" s="2">
        <f t="shared" si="0"/>
        <v>11679.409206803814</v>
      </c>
      <c r="AL17" s="2" t="str">
        <f t="shared" si="0"/>
        <v>N.A.</v>
      </c>
      <c r="AM17" s="2">
        <f t="shared" si="0"/>
        <v>6095.3947029611927</v>
      </c>
      <c r="AN17" s="2">
        <f t="shared" si="0"/>
        <v>0</v>
      </c>
      <c r="AO17" s="2" t="str">
        <f t="shared" si="0"/>
        <v>N.A.</v>
      </c>
      <c r="AP17" s="15">
        <f t="shared" si="0"/>
        <v>4885.0656484192787</v>
      </c>
      <c r="AQ17" s="13">
        <f t="shared" si="0"/>
        <v>7194.6681460404297</v>
      </c>
      <c r="AR17" s="14">
        <f t="shared" si="0"/>
        <v>6610.9090482873335</v>
      </c>
    </row>
    <row r="18" spans="1:44" ht="15" customHeight="1" thickBot="1" x14ac:dyDescent="0.3">
      <c r="A18" s="3" t="s">
        <v>15</v>
      </c>
      <c r="B18" s="2">
        <v>42079190.000000015</v>
      </c>
      <c r="C18" s="2">
        <v>626080</v>
      </c>
      <c r="D18" s="2">
        <v>4234468</v>
      </c>
      <c r="E18" s="2"/>
      <c r="F18" s="2"/>
      <c r="G18" s="2">
        <v>7994589.0000000009</v>
      </c>
      <c r="H18" s="2">
        <v>13821872</v>
      </c>
      <c r="I18" s="2"/>
      <c r="J18" s="2">
        <v>0</v>
      </c>
      <c r="K18" s="2"/>
      <c r="L18" s="1">
        <f t="shared" si="1"/>
        <v>60135530.000000015</v>
      </c>
      <c r="M18" s="13">
        <f t="shared" si="1"/>
        <v>8620669</v>
      </c>
      <c r="N18" s="14">
        <f t="shared" si="2"/>
        <v>68756199.000000015</v>
      </c>
      <c r="P18" s="3" t="s">
        <v>15</v>
      </c>
      <c r="Q18" s="2">
        <v>10776</v>
      </c>
      <c r="R18" s="2">
        <v>91</v>
      </c>
      <c r="S18" s="2">
        <v>704</v>
      </c>
      <c r="T18" s="2">
        <v>0</v>
      </c>
      <c r="U18" s="2">
        <v>0</v>
      </c>
      <c r="V18" s="2">
        <v>1971</v>
      </c>
      <c r="W18" s="2">
        <v>19231</v>
      </c>
      <c r="X18" s="2">
        <v>0</v>
      </c>
      <c r="Y18" s="2">
        <v>2505</v>
      </c>
      <c r="Z18" s="2">
        <v>0</v>
      </c>
      <c r="AA18" s="1">
        <f t="shared" si="3"/>
        <v>33216</v>
      </c>
      <c r="AB18" s="13">
        <f t="shared" si="3"/>
        <v>2062</v>
      </c>
      <c r="AC18" s="21">
        <f t="shared" si="4"/>
        <v>35278</v>
      </c>
      <c r="AE18" s="3" t="s">
        <v>15</v>
      </c>
      <c r="AF18" s="2">
        <f t="shared" si="5"/>
        <v>3904.8988492947306</v>
      </c>
      <c r="AG18" s="2">
        <f t="shared" si="0"/>
        <v>6880</v>
      </c>
      <c r="AH18" s="2">
        <f t="shared" si="0"/>
        <v>6014.869318181818</v>
      </c>
      <c r="AI18" s="2" t="str">
        <f t="shared" si="0"/>
        <v>N.A.</v>
      </c>
      <c r="AJ18" s="2" t="str">
        <f t="shared" si="0"/>
        <v>N.A.</v>
      </c>
      <c r="AK18" s="2">
        <f t="shared" si="0"/>
        <v>4056.1080669710809</v>
      </c>
      <c r="AL18" s="2">
        <f t="shared" si="0"/>
        <v>718.7287192553689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1810.4386440269755</v>
      </c>
      <c r="AQ18" s="13">
        <f t="shared" si="0"/>
        <v>4180.7318137730363</v>
      </c>
      <c r="AR18" s="14">
        <f t="shared" si="0"/>
        <v>1948.9823402687232</v>
      </c>
    </row>
    <row r="19" spans="1:44" ht="15" customHeight="1" thickBot="1" x14ac:dyDescent="0.3">
      <c r="A19" s="4" t="s">
        <v>16</v>
      </c>
      <c r="B19" s="2">
        <v>1117699936</v>
      </c>
      <c r="C19" s="2">
        <v>2864789503.0000014</v>
      </c>
      <c r="D19" s="2">
        <v>269284625.00000006</v>
      </c>
      <c r="E19" s="2">
        <v>38614535.000000007</v>
      </c>
      <c r="F19" s="2">
        <v>88701180.000000015</v>
      </c>
      <c r="G19" s="2">
        <v>342387754.00000012</v>
      </c>
      <c r="H19" s="2">
        <v>509207521.00000048</v>
      </c>
      <c r="I19" s="2">
        <v>198843966.00000003</v>
      </c>
      <c r="J19" s="2">
        <v>0</v>
      </c>
      <c r="K19" s="2"/>
      <c r="L19" s="1">
        <f t="shared" ref="L19" si="6">B19+D19+F19+H19+J19</f>
        <v>1984893262.0000005</v>
      </c>
      <c r="M19" s="13">
        <f t="shared" ref="M19" si="7">C19+E19+G19+I19+K19</f>
        <v>3444635758.0000014</v>
      </c>
      <c r="N19" s="21">
        <f t="shared" ref="N19" si="8">L19+M19</f>
        <v>5429529020.0000019</v>
      </c>
      <c r="P19" s="4" t="s">
        <v>16</v>
      </c>
      <c r="Q19" s="2">
        <v>219052</v>
      </c>
      <c r="R19" s="2">
        <v>411861</v>
      </c>
      <c r="S19" s="2">
        <v>44165</v>
      </c>
      <c r="T19" s="2">
        <v>4953</v>
      </c>
      <c r="U19" s="2">
        <v>13556</v>
      </c>
      <c r="V19" s="2">
        <v>30602</v>
      </c>
      <c r="W19" s="2">
        <v>123553</v>
      </c>
      <c r="X19" s="2">
        <v>32622</v>
      </c>
      <c r="Y19" s="2">
        <v>31573</v>
      </c>
      <c r="Z19" s="2">
        <v>0</v>
      </c>
      <c r="AA19" s="1">
        <f t="shared" ref="AA19" si="9">Q19+S19+U19+W19+Y19</f>
        <v>431899</v>
      </c>
      <c r="AB19" s="13">
        <f t="shared" ref="AB19" si="10">R19+T19+V19+X19+Z19</f>
        <v>480038</v>
      </c>
      <c r="AC19" s="14">
        <f t="shared" ref="AC19" si="11">AA19+AB19</f>
        <v>911937</v>
      </c>
      <c r="AE19" s="4" t="s">
        <v>16</v>
      </c>
      <c r="AF19" s="2">
        <f t="shared" si="5"/>
        <v>5102.4411372642116</v>
      </c>
      <c r="AG19" s="2">
        <f t="shared" si="0"/>
        <v>6955.7192912171859</v>
      </c>
      <c r="AH19" s="2">
        <f t="shared" si="0"/>
        <v>6097.2404619042245</v>
      </c>
      <c r="AI19" s="2">
        <f t="shared" si="0"/>
        <v>7796.1911972541911</v>
      </c>
      <c r="AJ19" s="2">
        <f t="shared" si="0"/>
        <v>6543.3151372086168</v>
      </c>
      <c r="AK19" s="2">
        <f t="shared" si="0"/>
        <v>11188.411018887658</v>
      </c>
      <c r="AL19" s="2">
        <f t="shared" si="0"/>
        <v>4121.3691371314371</v>
      </c>
      <c r="AM19" s="2">
        <f t="shared" si="0"/>
        <v>6095.3947029611927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4595.7347944774137</v>
      </c>
      <c r="AQ19" s="13">
        <f t="shared" ref="AQ19" si="13">IFERROR(M19/AB19, "N.A.")</f>
        <v>7175.7564151171391</v>
      </c>
      <c r="AR19" s="14">
        <f t="shared" ref="AR19" si="14">IFERROR(N19/AC19, "N.A.")</f>
        <v>5953.8422281363755</v>
      </c>
    </row>
    <row r="20" spans="1:44" ht="15" customHeight="1" thickBot="1" x14ac:dyDescent="0.3">
      <c r="A20" s="5" t="s">
        <v>0</v>
      </c>
      <c r="B20" s="44">
        <f>B19+C19</f>
        <v>3982489439.0000014</v>
      </c>
      <c r="C20" s="45"/>
      <c r="D20" s="44">
        <f>D19+E19</f>
        <v>307899160.00000006</v>
      </c>
      <c r="E20" s="45"/>
      <c r="F20" s="44">
        <f>F19+G19</f>
        <v>431088934.00000012</v>
      </c>
      <c r="G20" s="45"/>
      <c r="H20" s="44">
        <f>H19+I19</f>
        <v>708051487.00000048</v>
      </c>
      <c r="I20" s="45"/>
      <c r="J20" s="44">
        <f>J19+K19</f>
        <v>0</v>
      </c>
      <c r="K20" s="45"/>
      <c r="L20" s="44">
        <f>L19+M19</f>
        <v>5429529020.0000019</v>
      </c>
      <c r="M20" s="46"/>
      <c r="N20" s="22">
        <f>B20+D20+F20+H20+J20</f>
        <v>5429529020.0000019</v>
      </c>
      <c r="P20" s="5" t="s">
        <v>0</v>
      </c>
      <c r="Q20" s="44">
        <f>Q19+R19</f>
        <v>630913</v>
      </c>
      <c r="R20" s="45"/>
      <c r="S20" s="44">
        <f>S19+T19</f>
        <v>49118</v>
      </c>
      <c r="T20" s="45"/>
      <c r="U20" s="44">
        <f>U19+V19</f>
        <v>44158</v>
      </c>
      <c r="V20" s="45"/>
      <c r="W20" s="44">
        <f>W19+X19</f>
        <v>156175</v>
      </c>
      <c r="X20" s="45"/>
      <c r="Y20" s="44">
        <f>Y19+Z19</f>
        <v>31573</v>
      </c>
      <c r="Z20" s="45"/>
      <c r="AA20" s="44">
        <f>AA19+AB19</f>
        <v>911937</v>
      </c>
      <c r="AB20" s="45"/>
      <c r="AC20" s="23">
        <f>Q20+S20+U20+W20+Y20</f>
        <v>911937</v>
      </c>
      <c r="AE20" s="5" t="s">
        <v>0</v>
      </c>
      <c r="AF20" s="24">
        <f>IFERROR(B20/Q20,"N.A.")</f>
        <v>6312.2640348193827</v>
      </c>
      <c r="AG20" s="25"/>
      <c r="AH20" s="24">
        <f>IFERROR(D20/S20,"N.A.")</f>
        <v>6268.5606091453246</v>
      </c>
      <c r="AI20" s="25"/>
      <c r="AJ20" s="24">
        <f>IFERROR(F20/U20,"N.A.")</f>
        <v>9762.419810679834</v>
      </c>
      <c r="AK20" s="25"/>
      <c r="AL20" s="24">
        <f>IFERROR(H20/W20,"N.A.")</f>
        <v>4533.7056955338594</v>
      </c>
      <c r="AM20" s="25"/>
      <c r="AN20" s="24">
        <f>IFERROR(J20/Y20,"N.A.")</f>
        <v>0</v>
      </c>
      <c r="AO20" s="25"/>
      <c r="AP20" s="24">
        <f>IFERROR(L20/AA20,"N.A.")</f>
        <v>5953.8422281363755</v>
      </c>
      <c r="AQ20" s="25"/>
      <c r="AR20" s="16">
        <f>IFERROR(N20/AC20, "N.A.")</f>
        <v>5953.8422281363755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229784789.00000009</v>
      </c>
      <c r="C27" s="2"/>
      <c r="D27" s="2">
        <v>144983334.99999997</v>
      </c>
      <c r="E27" s="2"/>
      <c r="F27" s="2">
        <v>80227990.000000015</v>
      </c>
      <c r="G27" s="2"/>
      <c r="H27" s="2">
        <v>340997012.00000012</v>
      </c>
      <c r="I27" s="2"/>
      <c r="J27" s="2">
        <v>0</v>
      </c>
      <c r="K27" s="2"/>
      <c r="L27" s="1">
        <f>B27+D27+F27+H27+J27</f>
        <v>795993126.00000024</v>
      </c>
      <c r="M27" s="13">
        <f>C27+E27+G27+I27+K27</f>
        <v>0</v>
      </c>
      <c r="N27" s="14">
        <f>L27+M27</f>
        <v>795993126.00000024</v>
      </c>
      <c r="P27" s="3" t="s">
        <v>12</v>
      </c>
      <c r="Q27" s="2">
        <v>39864</v>
      </c>
      <c r="R27" s="2">
        <v>0</v>
      </c>
      <c r="S27" s="2">
        <v>19424</v>
      </c>
      <c r="T27" s="2">
        <v>0</v>
      </c>
      <c r="U27" s="2">
        <v>11171</v>
      </c>
      <c r="V27" s="2">
        <v>0</v>
      </c>
      <c r="W27" s="2">
        <v>53046</v>
      </c>
      <c r="X27" s="2">
        <v>0</v>
      </c>
      <c r="Y27" s="2">
        <v>4531</v>
      </c>
      <c r="Z27" s="2">
        <v>0</v>
      </c>
      <c r="AA27" s="1">
        <f>Q27+S27+U27+W27+Y27</f>
        <v>128036</v>
      </c>
      <c r="AB27" s="13">
        <f>R27+T27+V27+X27+Z27</f>
        <v>0</v>
      </c>
      <c r="AC27" s="14">
        <f>AA27+AB27</f>
        <v>128036</v>
      </c>
      <c r="AE27" s="3" t="s">
        <v>12</v>
      </c>
      <c r="AF27" s="2">
        <f>IFERROR(B27/Q27, "N.A.")</f>
        <v>5764.2180664258503</v>
      </c>
      <c r="AG27" s="2" t="str">
        <f t="shared" ref="AG27:AR31" si="15">IFERROR(C27/R27, "N.A.")</f>
        <v>N.A.</v>
      </c>
      <c r="AH27" s="2">
        <f t="shared" si="15"/>
        <v>7464.1338035420085</v>
      </c>
      <c r="AI27" s="2" t="str">
        <f t="shared" si="15"/>
        <v>N.A.</v>
      </c>
      <c r="AJ27" s="2">
        <f t="shared" si="15"/>
        <v>7181.8091486885696</v>
      </c>
      <c r="AK27" s="2" t="str">
        <f t="shared" si="15"/>
        <v>N.A.</v>
      </c>
      <c r="AL27" s="2">
        <f t="shared" si="15"/>
        <v>6428.3265844738553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6216.9477803117888</v>
      </c>
      <c r="AQ27" s="13" t="str">
        <f t="shared" si="15"/>
        <v>N.A.</v>
      </c>
      <c r="AR27" s="14">
        <f t="shared" si="15"/>
        <v>6216.9477803117888</v>
      </c>
    </row>
    <row r="28" spans="1:44" ht="15" customHeight="1" thickBot="1" x14ac:dyDescent="0.3">
      <c r="A28" s="3" t="s">
        <v>13</v>
      </c>
      <c r="B28" s="2">
        <v>16122450</v>
      </c>
      <c r="C28" s="2">
        <v>3704000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16122450</v>
      </c>
      <c r="M28" s="13">
        <f t="shared" si="16"/>
        <v>3704000</v>
      </c>
      <c r="N28" s="14">
        <f t="shared" ref="N28:N30" si="17">L28+M28</f>
        <v>19826450</v>
      </c>
      <c r="P28" s="3" t="s">
        <v>13</v>
      </c>
      <c r="Q28" s="2">
        <v>4222</v>
      </c>
      <c r="R28" s="2">
        <v>610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4222</v>
      </c>
      <c r="AB28" s="13">
        <f t="shared" si="18"/>
        <v>610</v>
      </c>
      <c r="AC28" s="14">
        <f t="shared" ref="AC28:AC30" si="19">AA28+AB28</f>
        <v>4832</v>
      </c>
      <c r="AE28" s="3" t="s">
        <v>13</v>
      </c>
      <c r="AF28" s="2">
        <f t="shared" ref="AF28:AF31" si="20">IFERROR(B28/Q28, "N.A.")</f>
        <v>3818.6759829464709</v>
      </c>
      <c r="AG28" s="2">
        <f t="shared" si="15"/>
        <v>6072.1311475409839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3818.6759829464709</v>
      </c>
      <c r="AQ28" s="13">
        <f t="shared" si="15"/>
        <v>6072.1311475409839</v>
      </c>
      <c r="AR28" s="14">
        <f t="shared" si="15"/>
        <v>4103.1560430463578</v>
      </c>
    </row>
    <row r="29" spans="1:44" ht="15" customHeight="1" thickBot="1" x14ac:dyDescent="0.3">
      <c r="A29" s="3" t="s">
        <v>14</v>
      </c>
      <c r="B29" s="2">
        <v>476331461.00000018</v>
      </c>
      <c r="C29" s="2">
        <v>1926503090.0000005</v>
      </c>
      <c r="D29" s="2">
        <v>84032340.999999985</v>
      </c>
      <c r="E29" s="2">
        <v>25072225.000000004</v>
      </c>
      <c r="F29" s="2"/>
      <c r="G29" s="2">
        <v>252906540</v>
      </c>
      <c r="H29" s="2"/>
      <c r="I29" s="2">
        <v>147762071</v>
      </c>
      <c r="J29" s="2">
        <v>0</v>
      </c>
      <c r="K29" s="2"/>
      <c r="L29" s="1">
        <f t="shared" si="16"/>
        <v>560363802.00000012</v>
      </c>
      <c r="M29" s="13">
        <f t="shared" si="16"/>
        <v>2352243926.0000005</v>
      </c>
      <c r="N29" s="14">
        <f t="shared" si="17"/>
        <v>2912607728.0000005</v>
      </c>
      <c r="P29" s="3" t="s">
        <v>14</v>
      </c>
      <c r="Q29" s="2">
        <v>77303</v>
      </c>
      <c r="R29" s="2">
        <v>256137</v>
      </c>
      <c r="S29" s="2">
        <v>15356</v>
      </c>
      <c r="T29" s="2">
        <v>3214</v>
      </c>
      <c r="U29" s="2">
        <v>0</v>
      </c>
      <c r="V29" s="2">
        <v>20087</v>
      </c>
      <c r="W29" s="2">
        <v>0</v>
      </c>
      <c r="X29" s="2">
        <v>19642</v>
      </c>
      <c r="Y29" s="2">
        <v>5377</v>
      </c>
      <c r="Z29" s="2">
        <v>0</v>
      </c>
      <c r="AA29" s="1">
        <f t="shared" si="18"/>
        <v>98036</v>
      </c>
      <c r="AB29" s="13">
        <f t="shared" si="18"/>
        <v>299080</v>
      </c>
      <c r="AC29" s="14">
        <f t="shared" si="19"/>
        <v>397116</v>
      </c>
      <c r="AE29" s="3" t="s">
        <v>14</v>
      </c>
      <c r="AF29" s="2">
        <f t="shared" si="20"/>
        <v>6161.8754899551141</v>
      </c>
      <c r="AG29" s="2">
        <f t="shared" si="15"/>
        <v>7521.3775830903014</v>
      </c>
      <c r="AH29" s="2">
        <f t="shared" si="15"/>
        <v>5472.2806069288872</v>
      </c>
      <c r="AI29" s="2">
        <f t="shared" si="15"/>
        <v>7800.9411947728695</v>
      </c>
      <c r="AJ29" s="2" t="str">
        <f t="shared" si="15"/>
        <v>N.A.</v>
      </c>
      <c r="AK29" s="2">
        <f t="shared" si="15"/>
        <v>12590.558072385125</v>
      </c>
      <c r="AL29" s="2" t="str">
        <f t="shared" si="15"/>
        <v>N.A.</v>
      </c>
      <c r="AM29" s="2">
        <f t="shared" si="15"/>
        <v>7522.7609713878428</v>
      </c>
      <c r="AN29" s="2">
        <f t="shared" si="15"/>
        <v>0</v>
      </c>
      <c r="AO29" s="2" t="str">
        <f t="shared" si="15"/>
        <v>N.A.</v>
      </c>
      <c r="AP29" s="15">
        <f t="shared" si="15"/>
        <v>5715.8982618629907</v>
      </c>
      <c r="AQ29" s="13">
        <f t="shared" si="15"/>
        <v>7864.9322121171608</v>
      </c>
      <c r="AR29" s="14">
        <f t="shared" si="15"/>
        <v>7334.4003464982534</v>
      </c>
    </row>
    <row r="30" spans="1:44" ht="15" customHeight="1" thickBot="1" x14ac:dyDescent="0.3">
      <c r="A30" s="3" t="s">
        <v>15</v>
      </c>
      <c r="B30" s="2">
        <v>41249290.000000022</v>
      </c>
      <c r="C30" s="2">
        <v>626080</v>
      </c>
      <c r="D30" s="2">
        <v>4234468</v>
      </c>
      <c r="E30" s="2"/>
      <c r="F30" s="2"/>
      <c r="G30" s="2">
        <v>7994589.0000000009</v>
      </c>
      <c r="H30" s="2">
        <v>13408641.999999998</v>
      </c>
      <c r="I30" s="2"/>
      <c r="J30" s="2">
        <v>0</v>
      </c>
      <c r="K30" s="2"/>
      <c r="L30" s="1">
        <f t="shared" si="16"/>
        <v>58892400.000000022</v>
      </c>
      <c r="M30" s="13">
        <f t="shared" si="16"/>
        <v>8620669</v>
      </c>
      <c r="N30" s="14">
        <f t="shared" si="17"/>
        <v>67513069.00000003</v>
      </c>
      <c r="P30" s="3" t="s">
        <v>15</v>
      </c>
      <c r="Q30" s="2">
        <v>10583</v>
      </c>
      <c r="R30" s="2">
        <v>91</v>
      </c>
      <c r="S30" s="2">
        <v>704</v>
      </c>
      <c r="T30" s="2">
        <v>0</v>
      </c>
      <c r="U30" s="2">
        <v>0</v>
      </c>
      <c r="V30" s="2">
        <v>1971</v>
      </c>
      <c r="W30" s="2">
        <v>16933</v>
      </c>
      <c r="X30" s="2">
        <v>0</v>
      </c>
      <c r="Y30" s="2">
        <v>2046</v>
      </c>
      <c r="Z30" s="2">
        <v>0</v>
      </c>
      <c r="AA30" s="1">
        <f t="shared" si="18"/>
        <v>30266</v>
      </c>
      <c r="AB30" s="13">
        <f t="shared" si="18"/>
        <v>2062</v>
      </c>
      <c r="AC30" s="21">
        <f t="shared" si="19"/>
        <v>32328</v>
      </c>
      <c r="AE30" s="3" t="s">
        <v>15</v>
      </c>
      <c r="AF30" s="2">
        <f t="shared" si="20"/>
        <v>3897.6934706604952</v>
      </c>
      <c r="AG30" s="2">
        <f t="shared" si="15"/>
        <v>6880</v>
      </c>
      <c r="AH30" s="2">
        <f t="shared" si="15"/>
        <v>6014.869318181818</v>
      </c>
      <c r="AI30" s="2" t="str">
        <f t="shared" si="15"/>
        <v>N.A.</v>
      </c>
      <c r="AJ30" s="2" t="str">
        <f t="shared" si="15"/>
        <v>N.A.</v>
      </c>
      <c r="AK30" s="2">
        <f t="shared" si="15"/>
        <v>4056.1080669710809</v>
      </c>
      <c r="AL30" s="2">
        <f t="shared" si="15"/>
        <v>791.86452489222222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1945.8270005947275</v>
      </c>
      <c r="AQ30" s="13">
        <f t="shared" si="15"/>
        <v>4180.7318137730363</v>
      </c>
      <c r="AR30" s="14">
        <f t="shared" si="15"/>
        <v>2088.3775365008669</v>
      </c>
    </row>
    <row r="31" spans="1:44" ht="15" customHeight="1" thickBot="1" x14ac:dyDescent="0.3">
      <c r="A31" s="4" t="s">
        <v>16</v>
      </c>
      <c r="B31" s="2">
        <v>763487990.0000006</v>
      </c>
      <c r="C31" s="2">
        <v>1930833170.0000017</v>
      </c>
      <c r="D31" s="2">
        <v>233250144</v>
      </c>
      <c r="E31" s="2">
        <v>25072225.000000004</v>
      </c>
      <c r="F31" s="2">
        <v>80227990.000000015</v>
      </c>
      <c r="G31" s="2">
        <v>260901128.99999991</v>
      </c>
      <c r="H31" s="2">
        <v>354405654.00000006</v>
      </c>
      <c r="I31" s="2">
        <v>147762071</v>
      </c>
      <c r="J31" s="2">
        <v>0</v>
      </c>
      <c r="K31" s="2"/>
      <c r="L31" s="1">
        <f t="shared" ref="L31" si="21">B31+D31+F31+H31+J31</f>
        <v>1431371778.0000007</v>
      </c>
      <c r="M31" s="13">
        <f t="shared" ref="M31" si="22">C31+E31+G31+I31+K31</f>
        <v>2364568595.0000014</v>
      </c>
      <c r="N31" s="21">
        <f t="shared" ref="N31" si="23">L31+M31</f>
        <v>3795940373.0000019</v>
      </c>
      <c r="P31" s="4" t="s">
        <v>16</v>
      </c>
      <c r="Q31" s="2">
        <v>131972</v>
      </c>
      <c r="R31" s="2">
        <v>256838</v>
      </c>
      <c r="S31" s="2">
        <v>35484</v>
      </c>
      <c r="T31" s="2">
        <v>3214</v>
      </c>
      <c r="U31" s="2">
        <v>11171</v>
      </c>
      <c r="V31" s="2">
        <v>22058</v>
      </c>
      <c r="W31" s="2">
        <v>69979</v>
      </c>
      <c r="X31" s="2">
        <v>19642</v>
      </c>
      <c r="Y31" s="2">
        <v>11954</v>
      </c>
      <c r="Z31" s="2">
        <v>0</v>
      </c>
      <c r="AA31" s="1">
        <f t="shared" ref="AA31" si="24">Q31+S31+U31+W31+Y31</f>
        <v>260560</v>
      </c>
      <c r="AB31" s="13">
        <f t="shared" ref="AB31" si="25">R31+T31+V31+X31+Z31</f>
        <v>301752</v>
      </c>
      <c r="AC31" s="14">
        <f t="shared" ref="AC31" si="26">AA31+AB31</f>
        <v>562312</v>
      </c>
      <c r="AE31" s="4" t="s">
        <v>16</v>
      </c>
      <c r="AF31" s="2">
        <f t="shared" si="20"/>
        <v>5785.2270936259256</v>
      </c>
      <c r="AG31" s="2">
        <f t="shared" si="15"/>
        <v>7517.708321977284</v>
      </c>
      <c r="AH31" s="2">
        <f t="shared" si="15"/>
        <v>6573.3892458572882</v>
      </c>
      <c r="AI31" s="2">
        <f t="shared" si="15"/>
        <v>7800.9411947728695</v>
      </c>
      <c r="AJ31" s="2">
        <f t="shared" si="15"/>
        <v>7181.8091486885696</v>
      </c>
      <c r="AK31" s="2">
        <f t="shared" si="15"/>
        <v>11827.959425151868</v>
      </c>
      <c r="AL31" s="2">
        <f t="shared" si="15"/>
        <v>5064.4572514611536</v>
      </c>
      <c r="AM31" s="2">
        <f t="shared" si="15"/>
        <v>7522.7609713878428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5493.444035922631</v>
      </c>
      <c r="AQ31" s="13">
        <f t="shared" ref="AQ31" si="28">IFERROR(M31/AB31, "N.A.")</f>
        <v>7836.1323040112457</v>
      </c>
      <c r="AR31" s="14">
        <f t="shared" ref="AR31" si="29">IFERROR(N31/AC31, "N.A.")</f>
        <v>6750.5946396306708</v>
      </c>
    </row>
    <row r="32" spans="1:44" ht="15" customHeight="1" thickBot="1" x14ac:dyDescent="0.3">
      <c r="A32" s="5" t="s">
        <v>0</v>
      </c>
      <c r="B32" s="44">
        <f>B31+C31</f>
        <v>2694321160.0000024</v>
      </c>
      <c r="C32" s="45"/>
      <c r="D32" s="44">
        <f>D31+E31</f>
        <v>258322369</v>
      </c>
      <c r="E32" s="45"/>
      <c r="F32" s="44">
        <f>F31+G31</f>
        <v>341129118.99999994</v>
      </c>
      <c r="G32" s="45"/>
      <c r="H32" s="44">
        <f>H31+I31</f>
        <v>502167725.00000006</v>
      </c>
      <c r="I32" s="45"/>
      <c r="J32" s="44">
        <f>J31+K31</f>
        <v>0</v>
      </c>
      <c r="K32" s="45"/>
      <c r="L32" s="44">
        <f>L31+M31</f>
        <v>3795940373.0000019</v>
      </c>
      <c r="M32" s="46"/>
      <c r="N32" s="22">
        <f>B32+D32+F32+H32+J32</f>
        <v>3795940373.0000024</v>
      </c>
      <c r="P32" s="5" t="s">
        <v>0</v>
      </c>
      <c r="Q32" s="44">
        <f>Q31+R31</f>
        <v>388810</v>
      </c>
      <c r="R32" s="45"/>
      <c r="S32" s="44">
        <f>S31+T31</f>
        <v>38698</v>
      </c>
      <c r="T32" s="45"/>
      <c r="U32" s="44">
        <f>U31+V31</f>
        <v>33229</v>
      </c>
      <c r="V32" s="45"/>
      <c r="W32" s="44">
        <f>W31+X31</f>
        <v>89621</v>
      </c>
      <c r="X32" s="45"/>
      <c r="Y32" s="44">
        <f>Y31+Z31</f>
        <v>11954</v>
      </c>
      <c r="Z32" s="45"/>
      <c r="AA32" s="44">
        <f>AA31+AB31</f>
        <v>562312</v>
      </c>
      <c r="AB32" s="45"/>
      <c r="AC32" s="23">
        <f>Q32+S32+U32+W32+Y32</f>
        <v>562312</v>
      </c>
      <c r="AE32" s="5" t="s">
        <v>0</v>
      </c>
      <c r="AF32" s="24">
        <f>IFERROR(B32/Q32,"N.A.")</f>
        <v>6929.6601424860537</v>
      </c>
      <c r="AG32" s="25"/>
      <c r="AH32" s="24">
        <f>IFERROR(D32/S32,"N.A.")</f>
        <v>6675.3415938808212</v>
      </c>
      <c r="AI32" s="25"/>
      <c r="AJ32" s="24">
        <f>IFERROR(F32/U32,"N.A.")</f>
        <v>10266.006169309938</v>
      </c>
      <c r="AK32" s="25"/>
      <c r="AL32" s="24">
        <f>IFERROR(H32/W32,"N.A.")</f>
        <v>5603.2372435031975</v>
      </c>
      <c r="AM32" s="25"/>
      <c r="AN32" s="24">
        <f>IFERROR(J32/Y32,"N.A.")</f>
        <v>0</v>
      </c>
      <c r="AO32" s="25"/>
      <c r="AP32" s="24">
        <f>IFERROR(L32/AA32,"N.A.")</f>
        <v>6750.5946396306708</v>
      </c>
      <c r="AQ32" s="25"/>
      <c r="AR32" s="16">
        <f>IFERROR(N32/AC32, "N.A.")</f>
        <v>6750.5946396306717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27554196.000000007</v>
      </c>
      <c r="C39" s="2"/>
      <c r="D39" s="2">
        <v>5477520</v>
      </c>
      <c r="E39" s="2"/>
      <c r="F39" s="2">
        <v>8473190</v>
      </c>
      <c r="G39" s="2"/>
      <c r="H39" s="2">
        <v>154388636.99999994</v>
      </c>
      <c r="I39" s="2"/>
      <c r="J39" s="2">
        <v>0</v>
      </c>
      <c r="K39" s="2"/>
      <c r="L39" s="1">
        <f>B39+D39+F39+H39+J39</f>
        <v>195893542.99999994</v>
      </c>
      <c r="M39" s="13">
        <f>C39+E39+G39+I39+K39</f>
        <v>0</v>
      </c>
      <c r="N39" s="14">
        <f>L39+M39</f>
        <v>195893542.99999994</v>
      </c>
      <c r="P39" s="3" t="s">
        <v>12</v>
      </c>
      <c r="Q39" s="2">
        <v>7761</v>
      </c>
      <c r="R39" s="2">
        <v>0</v>
      </c>
      <c r="S39" s="2">
        <v>1190</v>
      </c>
      <c r="T39" s="2">
        <v>0</v>
      </c>
      <c r="U39" s="2">
        <v>2385</v>
      </c>
      <c r="V39" s="2">
        <v>0</v>
      </c>
      <c r="W39" s="2">
        <v>51276</v>
      </c>
      <c r="X39" s="2">
        <v>0</v>
      </c>
      <c r="Y39" s="2">
        <v>7738</v>
      </c>
      <c r="Z39" s="2">
        <v>0</v>
      </c>
      <c r="AA39" s="1">
        <f>Q39+S39+U39+W39+Y39</f>
        <v>70350</v>
      </c>
      <c r="AB39" s="13">
        <f>R39+T39+V39+X39+Z39</f>
        <v>0</v>
      </c>
      <c r="AC39" s="14">
        <f>AA39+AB39</f>
        <v>70350</v>
      </c>
      <c r="AE39" s="3" t="s">
        <v>12</v>
      </c>
      <c r="AF39" s="2">
        <f>IFERROR(B39/Q39, "N.A.")</f>
        <v>3550.3409354464638</v>
      </c>
      <c r="AG39" s="2" t="str">
        <f t="shared" ref="AG39:AR43" si="30">IFERROR(C39/R39, "N.A.")</f>
        <v>N.A.</v>
      </c>
      <c r="AH39" s="2">
        <f t="shared" si="30"/>
        <v>4602.957983193277</v>
      </c>
      <c r="AI39" s="2" t="str">
        <f t="shared" si="30"/>
        <v>N.A.</v>
      </c>
      <c r="AJ39" s="2">
        <f t="shared" si="30"/>
        <v>3552.7002096436058</v>
      </c>
      <c r="AK39" s="2" t="str">
        <f t="shared" si="30"/>
        <v>N.A.</v>
      </c>
      <c r="AL39" s="2">
        <f t="shared" si="30"/>
        <v>3010.933711677977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2784.5564036958058</v>
      </c>
      <c r="AQ39" s="13" t="str">
        <f t="shared" si="30"/>
        <v>N.A.</v>
      </c>
      <c r="AR39" s="14">
        <f t="shared" si="30"/>
        <v>2784.5564036958058</v>
      </c>
    </row>
    <row r="40" spans="1:44" ht="15" customHeight="1" thickBot="1" x14ac:dyDescent="0.3">
      <c r="A40" s="3" t="s">
        <v>13</v>
      </c>
      <c r="B40" s="2">
        <v>129315110.9999999</v>
      </c>
      <c r="C40" s="2">
        <v>3670400.0000000005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129315110.9999999</v>
      </c>
      <c r="M40" s="13">
        <f t="shared" si="31"/>
        <v>3670400.0000000005</v>
      </c>
      <c r="N40" s="14">
        <f t="shared" ref="N40:N42" si="32">L40+M40</f>
        <v>132985510.9999999</v>
      </c>
      <c r="P40" s="3" t="s">
        <v>13</v>
      </c>
      <c r="Q40" s="2">
        <v>34883</v>
      </c>
      <c r="R40" s="2">
        <v>813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34883</v>
      </c>
      <c r="AB40" s="13">
        <f t="shared" si="33"/>
        <v>813</v>
      </c>
      <c r="AC40" s="14">
        <f t="shared" ref="AC40:AC42" si="34">AA40+AB40</f>
        <v>35696</v>
      </c>
      <c r="AE40" s="3" t="s">
        <v>13</v>
      </c>
      <c r="AF40" s="2">
        <f t="shared" ref="AF40:AF43" si="35">IFERROR(B40/Q40, "N.A.")</f>
        <v>3707.1097956024396</v>
      </c>
      <c r="AG40" s="2">
        <f t="shared" si="30"/>
        <v>4514.637146371464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3707.1097956024396</v>
      </c>
      <c r="AQ40" s="13">
        <f t="shared" si="30"/>
        <v>4514.637146371464</v>
      </c>
      <c r="AR40" s="14">
        <f t="shared" si="30"/>
        <v>3725.5017649036276</v>
      </c>
    </row>
    <row r="41" spans="1:44" ht="15" customHeight="1" thickBot="1" x14ac:dyDescent="0.3">
      <c r="A41" s="3" t="s">
        <v>14</v>
      </c>
      <c r="B41" s="2">
        <v>196512738.99999991</v>
      </c>
      <c r="C41" s="2">
        <v>930285932.99999928</v>
      </c>
      <c r="D41" s="2">
        <v>30556961.000000004</v>
      </c>
      <c r="E41" s="2">
        <v>13542310.000000002</v>
      </c>
      <c r="F41" s="2"/>
      <c r="G41" s="2">
        <v>81486625</v>
      </c>
      <c r="H41" s="2"/>
      <c r="I41" s="2">
        <v>51081894.999999985</v>
      </c>
      <c r="J41" s="2">
        <v>0</v>
      </c>
      <c r="K41" s="2"/>
      <c r="L41" s="1">
        <f t="shared" si="31"/>
        <v>227069699.99999991</v>
      </c>
      <c r="M41" s="13">
        <f t="shared" si="31"/>
        <v>1076396762.9999993</v>
      </c>
      <c r="N41" s="14">
        <f t="shared" si="32"/>
        <v>1303466462.9999993</v>
      </c>
      <c r="P41" s="3" t="s">
        <v>14</v>
      </c>
      <c r="Q41" s="2">
        <v>44243</v>
      </c>
      <c r="R41" s="2">
        <v>154210</v>
      </c>
      <c r="S41" s="2">
        <v>7491</v>
      </c>
      <c r="T41" s="2">
        <v>1739</v>
      </c>
      <c r="U41" s="2">
        <v>0</v>
      </c>
      <c r="V41" s="2">
        <v>8544</v>
      </c>
      <c r="W41" s="2">
        <v>0</v>
      </c>
      <c r="X41" s="2">
        <v>12980</v>
      </c>
      <c r="Y41" s="2">
        <v>11422</v>
      </c>
      <c r="Z41" s="2">
        <v>0</v>
      </c>
      <c r="AA41" s="1">
        <f t="shared" si="33"/>
        <v>63156</v>
      </c>
      <c r="AB41" s="13">
        <f t="shared" si="33"/>
        <v>177473</v>
      </c>
      <c r="AC41" s="14">
        <f t="shared" si="34"/>
        <v>240629</v>
      </c>
      <c r="AE41" s="3" t="s">
        <v>14</v>
      </c>
      <c r="AF41" s="2">
        <f t="shared" si="35"/>
        <v>4441.6684899306083</v>
      </c>
      <c r="AG41" s="2">
        <f t="shared" si="30"/>
        <v>6032.5914856364652</v>
      </c>
      <c r="AH41" s="2">
        <f t="shared" si="30"/>
        <v>4079.1564544119615</v>
      </c>
      <c r="AI41" s="2">
        <f t="shared" si="30"/>
        <v>7787.4123059229451</v>
      </c>
      <c r="AJ41" s="2" t="str">
        <f t="shared" si="30"/>
        <v>N.A.</v>
      </c>
      <c r="AK41" s="2">
        <f t="shared" si="30"/>
        <v>9537.2922518726591</v>
      </c>
      <c r="AL41" s="2" t="str">
        <f t="shared" si="30"/>
        <v>N.A.</v>
      </c>
      <c r="AM41" s="2">
        <f t="shared" si="30"/>
        <v>3935.4310477657923</v>
      </c>
      <c r="AN41" s="2">
        <f t="shared" si="30"/>
        <v>0</v>
      </c>
      <c r="AO41" s="2" t="str">
        <f t="shared" si="30"/>
        <v>N.A.</v>
      </c>
      <c r="AP41" s="15">
        <f t="shared" si="30"/>
        <v>3595.3781113433388</v>
      </c>
      <c r="AQ41" s="13">
        <f t="shared" si="30"/>
        <v>6065.129698602037</v>
      </c>
      <c r="AR41" s="14">
        <f t="shared" si="30"/>
        <v>5416.9134352052297</v>
      </c>
    </row>
    <row r="42" spans="1:44" ht="15" customHeight="1" thickBot="1" x14ac:dyDescent="0.3">
      <c r="A42" s="3" t="s">
        <v>15</v>
      </c>
      <c r="B42" s="2">
        <v>829900</v>
      </c>
      <c r="C42" s="2"/>
      <c r="D42" s="2"/>
      <c r="E42" s="2"/>
      <c r="F42" s="2"/>
      <c r="G42" s="2"/>
      <c r="H42" s="2">
        <v>413230</v>
      </c>
      <c r="I42" s="2"/>
      <c r="J42" s="2">
        <v>0</v>
      </c>
      <c r="K42" s="2"/>
      <c r="L42" s="1">
        <f t="shared" si="31"/>
        <v>1243130</v>
      </c>
      <c r="M42" s="13">
        <f t="shared" si="31"/>
        <v>0</v>
      </c>
      <c r="N42" s="14">
        <f t="shared" si="32"/>
        <v>1243130</v>
      </c>
      <c r="P42" s="3" t="s">
        <v>15</v>
      </c>
      <c r="Q42" s="2">
        <v>193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2298</v>
      </c>
      <c r="X42" s="2">
        <v>0</v>
      </c>
      <c r="Y42" s="2">
        <v>459</v>
      </c>
      <c r="Z42" s="2">
        <v>0</v>
      </c>
      <c r="AA42" s="1">
        <f t="shared" si="33"/>
        <v>2950</v>
      </c>
      <c r="AB42" s="13">
        <f t="shared" si="33"/>
        <v>0</v>
      </c>
      <c r="AC42" s="14">
        <f t="shared" si="34"/>
        <v>2950</v>
      </c>
      <c r="AE42" s="3" t="s">
        <v>15</v>
      </c>
      <c r="AF42" s="2">
        <f t="shared" si="35"/>
        <v>4300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179.82158398607484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421.4</v>
      </c>
      <c r="AQ42" s="13" t="str">
        <f t="shared" si="30"/>
        <v>N.A.</v>
      </c>
      <c r="AR42" s="14">
        <f t="shared" si="30"/>
        <v>421.4</v>
      </c>
    </row>
    <row r="43" spans="1:44" ht="15" customHeight="1" thickBot="1" x14ac:dyDescent="0.3">
      <c r="A43" s="4" t="s">
        <v>16</v>
      </c>
      <c r="B43" s="2">
        <v>354211945.99999994</v>
      </c>
      <c r="C43" s="2">
        <v>933956332.99999928</v>
      </c>
      <c r="D43" s="2">
        <v>36034480.999999993</v>
      </c>
      <c r="E43" s="2">
        <v>13542310.000000002</v>
      </c>
      <c r="F43" s="2">
        <v>8473190</v>
      </c>
      <c r="G43" s="2">
        <v>81486625</v>
      </c>
      <c r="H43" s="2">
        <v>154801866.99999994</v>
      </c>
      <c r="I43" s="2">
        <v>51081894.999999985</v>
      </c>
      <c r="J43" s="2">
        <v>0</v>
      </c>
      <c r="K43" s="2"/>
      <c r="L43" s="1">
        <f t="shared" ref="L43" si="36">B43+D43+F43+H43+J43</f>
        <v>553521483.99999988</v>
      </c>
      <c r="M43" s="13">
        <f t="shared" ref="M43" si="37">C43+E43+G43+I43+K43</f>
        <v>1080067162.9999993</v>
      </c>
      <c r="N43" s="21">
        <f t="shared" ref="N43" si="38">L43+M43</f>
        <v>1633588646.999999</v>
      </c>
      <c r="P43" s="4" t="s">
        <v>16</v>
      </c>
      <c r="Q43" s="2">
        <v>87080</v>
      </c>
      <c r="R43" s="2">
        <v>155023</v>
      </c>
      <c r="S43" s="2">
        <v>8681</v>
      </c>
      <c r="T43" s="2">
        <v>1739</v>
      </c>
      <c r="U43" s="2">
        <v>2385</v>
      </c>
      <c r="V43" s="2">
        <v>8544</v>
      </c>
      <c r="W43" s="2">
        <v>53574</v>
      </c>
      <c r="X43" s="2">
        <v>12980</v>
      </c>
      <c r="Y43" s="2">
        <v>19619</v>
      </c>
      <c r="Z43" s="2">
        <v>0</v>
      </c>
      <c r="AA43" s="1">
        <f t="shared" ref="AA43" si="39">Q43+S43+U43+W43+Y43</f>
        <v>171339</v>
      </c>
      <c r="AB43" s="13">
        <f t="shared" ref="AB43" si="40">R43+T43+V43+X43+Z43</f>
        <v>178286</v>
      </c>
      <c r="AC43" s="21">
        <f t="shared" ref="AC43" si="41">AA43+AB43</f>
        <v>349625</v>
      </c>
      <c r="AE43" s="4" t="s">
        <v>16</v>
      </c>
      <c r="AF43" s="2">
        <f t="shared" si="35"/>
        <v>4067.6612999540644</v>
      </c>
      <c r="AG43" s="2">
        <f t="shared" si="30"/>
        <v>6024.6307515658918</v>
      </c>
      <c r="AH43" s="2">
        <f t="shared" si="30"/>
        <v>4150.9596820642773</v>
      </c>
      <c r="AI43" s="2">
        <f t="shared" si="30"/>
        <v>7787.4123059229451</v>
      </c>
      <c r="AJ43" s="2">
        <f t="shared" si="30"/>
        <v>3552.7002096436058</v>
      </c>
      <c r="AK43" s="2">
        <f t="shared" si="30"/>
        <v>9537.2922518726591</v>
      </c>
      <c r="AL43" s="2">
        <f t="shared" si="30"/>
        <v>2889.4961548512329</v>
      </c>
      <c r="AM43" s="2">
        <f t="shared" si="30"/>
        <v>3935.4310477657923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3230.5632926537442</v>
      </c>
      <c r="AQ43" s="13">
        <f t="shared" ref="AQ43" si="43">IFERROR(M43/AB43, "N.A.")</f>
        <v>6058.0593148087864</v>
      </c>
      <c r="AR43" s="14">
        <f t="shared" ref="AR43" si="44">IFERROR(N43/AC43, "N.A.")</f>
        <v>4672.402279585267</v>
      </c>
    </row>
    <row r="44" spans="1:44" ht="15" customHeight="1" thickBot="1" x14ac:dyDescent="0.3">
      <c r="A44" s="5" t="s">
        <v>0</v>
      </c>
      <c r="B44" s="44">
        <f>B43+C43</f>
        <v>1288168278.9999993</v>
      </c>
      <c r="C44" s="45"/>
      <c r="D44" s="44">
        <f>D43+E43</f>
        <v>49576790.999999993</v>
      </c>
      <c r="E44" s="45"/>
      <c r="F44" s="44">
        <f>F43+G43</f>
        <v>89959815</v>
      </c>
      <c r="G44" s="45"/>
      <c r="H44" s="44">
        <f>H43+I43</f>
        <v>205883761.99999994</v>
      </c>
      <c r="I44" s="45"/>
      <c r="J44" s="44">
        <f>J43+K43</f>
        <v>0</v>
      </c>
      <c r="K44" s="45"/>
      <c r="L44" s="44">
        <f>L43+M43</f>
        <v>1633588646.999999</v>
      </c>
      <c r="M44" s="46"/>
      <c r="N44" s="22">
        <f>B44+D44+F44+H44+J44</f>
        <v>1633588646.9999993</v>
      </c>
      <c r="P44" s="5" t="s">
        <v>0</v>
      </c>
      <c r="Q44" s="44">
        <f>Q43+R43</f>
        <v>242103</v>
      </c>
      <c r="R44" s="45"/>
      <c r="S44" s="44">
        <f>S43+T43</f>
        <v>10420</v>
      </c>
      <c r="T44" s="45"/>
      <c r="U44" s="44">
        <f>U43+V43</f>
        <v>10929</v>
      </c>
      <c r="V44" s="45"/>
      <c r="W44" s="44">
        <f>W43+X43</f>
        <v>66554</v>
      </c>
      <c r="X44" s="45"/>
      <c r="Y44" s="44">
        <f>Y43+Z43</f>
        <v>19619</v>
      </c>
      <c r="Z44" s="45"/>
      <c r="AA44" s="44">
        <f>AA43+AB43</f>
        <v>349625</v>
      </c>
      <c r="AB44" s="46"/>
      <c r="AC44" s="22">
        <f>Q44+S44+U44+W44+Y44</f>
        <v>349625</v>
      </c>
      <c r="AE44" s="5" t="s">
        <v>0</v>
      </c>
      <c r="AF44" s="24">
        <f>IFERROR(B44/Q44,"N.A.")</f>
        <v>5320.7448028318495</v>
      </c>
      <c r="AG44" s="25"/>
      <c r="AH44" s="24">
        <f>IFERROR(D44/S44,"N.A.")</f>
        <v>4757.84942418426</v>
      </c>
      <c r="AI44" s="25"/>
      <c r="AJ44" s="24">
        <f>IFERROR(F44/U44,"N.A.")</f>
        <v>8231.2942629700792</v>
      </c>
      <c r="AK44" s="25"/>
      <c r="AL44" s="24">
        <f>IFERROR(H44/W44,"N.A.")</f>
        <v>3093.4844186675473</v>
      </c>
      <c r="AM44" s="25"/>
      <c r="AN44" s="24">
        <f>IFERROR(J44/Y44,"N.A.")</f>
        <v>0</v>
      </c>
      <c r="AO44" s="25"/>
      <c r="AP44" s="24">
        <f>IFERROR(L44/AA44,"N.A.")</f>
        <v>4672.402279585267</v>
      </c>
      <c r="AQ44" s="25"/>
      <c r="AR44" s="16">
        <f>IFERROR(N44/AC44, "N.A.")</f>
        <v>4672.4022795852679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9271874.9999999981</v>
      </c>
      <c r="C15" s="2"/>
      <c r="D15" s="2">
        <v>1496400</v>
      </c>
      <c r="E15" s="2"/>
      <c r="F15" s="2">
        <v>3877700</v>
      </c>
      <c r="G15" s="2"/>
      <c r="H15" s="2">
        <v>16033376.000000004</v>
      </c>
      <c r="I15" s="2"/>
      <c r="J15" s="2">
        <v>0</v>
      </c>
      <c r="K15" s="2"/>
      <c r="L15" s="1">
        <f>B15+D15+F15+H15+J15</f>
        <v>30679351</v>
      </c>
      <c r="M15" s="13">
        <f>C15+E15+G15+I15+K15</f>
        <v>0</v>
      </c>
      <c r="N15" s="14">
        <f>L15+M15</f>
        <v>30679351</v>
      </c>
      <c r="P15" s="3" t="s">
        <v>12</v>
      </c>
      <c r="Q15" s="2">
        <v>1955</v>
      </c>
      <c r="R15" s="2">
        <v>0</v>
      </c>
      <c r="S15" s="2">
        <v>341</v>
      </c>
      <c r="T15" s="2">
        <v>0</v>
      </c>
      <c r="U15" s="2">
        <v>575</v>
      </c>
      <c r="V15" s="2">
        <v>0</v>
      </c>
      <c r="W15" s="2">
        <v>4248</v>
      </c>
      <c r="X15" s="2">
        <v>0</v>
      </c>
      <c r="Y15" s="2">
        <v>327</v>
      </c>
      <c r="Z15" s="2">
        <v>0</v>
      </c>
      <c r="AA15" s="1">
        <f>Q15+S15+U15+W15+Y15</f>
        <v>7446</v>
      </c>
      <c r="AB15" s="13">
        <f>R15+T15+V15+X15+Z15</f>
        <v>0</v>
      </c>
      <c r="AC15" s="14">
        <f>AA15+AB15</f>
        <v>7446</v>
      </c>
      <c r="AE15" s="3" t="s">
        <v>12</v>
      </c>
      <c r="AF15" s="2">
        <f>IFERROR(B15/Q15, "N.A.")</f>
        <v>4742.6470588235288</v>
      </c>
      <c r="AG15" s="2" t="str">
        <f t="shared" ref="AG15:AR19" si="0">IFERROR(C15/R15, "N.A.")</f>
        <v>N.A.</v>
      </c>
      <c r="AH15" s="2">
        <f t="shared" si="0"/>
        <v>4388.2697947214074</v>
      </c>
      <c r="AI15" s="2" t="str">
        <f t="shared" si="0"/>
        <v>N.A.</v>
      </c>
      <c r="AJ15" s="2">
        <f t="shared" si="0"/>
        <v>6743.826086956522</v>
      </c>
      <c r="AK15" s="2" t="str">
        <f t="shared" si="0"/>
        <v>N.A.</v>
      </c>
      <c r="AL15" s="2">
        <f t="shared" si="0"/>
        <v>3774.3352165725055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4120.2459038409888</v>
      </c>
      <c r="AQ15" s="13" t="str">
        <f t="shared" si="0"/>
        <v>N.A.</v>
      </c>
      <c r="AR15" s="14">
        <f t="shared" si="0"/>
        <v>4120.2459038409888</v>
      </c>
    </row>
    <row r="16" spans="1:44" ht="15" customHeight="1" thickBot="1" x14ac:dyDescent="0.3">
      <c r="A16" s="3" t="s">
        <v>13</v>
      </c>
      <c r="B16" s="2">
        <v>3396186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3396186</v>
      </c>
      <c r="M16" s="13">
        <f t="shared" si="1"/>
        <v>0</v>
      </c>
      <c r="N16" s="14">
        <f t="shared" ref="N16:N18" si="2">L16+M16</f>
        <v>3396186</v>
      </c>
      <c r="P16" s="3" t="s">
        <v>13</v>
      </c>
      <c r="Q16" s="2">
        <v>1505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1505</v>
      </c>
      <c r="AB16" s="13">
        <f t="shared" si="3"/>
        <v>0</v>
      </c>
      <c r="AC16" s="14">
        <f t="shared" ref="AC16:AC18" si="4">AA16+AB16</f>
        <v>1505</v>
      </c>
      <c r="AE16" s="3" t="s">
        <v>13</v>
      </c>
      <c r="AF16" s="2">
        <f t="shared" ref="AF16:AF19" si="5">IFERROR(B16/Q16, "N.A.")</f>
        <v>2256.6019933554817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2256.6019933554817</v>
      </c>
      <c r="AQ16" s="13" t="str">
        <f t="shared" si="0"/>
        <v>N.A.</v>
      </c>
      <c r="AR16" s="14">
        <f t="shared" si="0"/>
        <v>2256.6019933554817</v>
      </c>
    </row>
    <row r="17" spans="1:44" ht="15" customHeight="1" thickBot="1" x14ac:dyDescent="0.3">
      <c r="A17" s="3" t="s">
        <v>14</v>
      </c>
      <c r="B17" s="2">
        <v>18900786.000000004</v>
      </c>
      <c r="C17" s="2">
        <v>54241041.999999993</v>
      </c>
      <c r="D17" s="2">
        <v>897840</v>
      </c>
      <c r="E17" s="2"/>
      <c r="F17" s="2"/>
      <c r="G17" s="2">
        <v>9895200</v>
      </c>
      <c r="H17" s="2"/>
      <c r="I17" s="2">
        <v>4476080</v>
      </c>
      <c r="J17" s="2">
        <v>0</v>
      </c>
      <c r="K17" s="2"/>
      <c r="L17" s="1">
        <f t="shared" si="1"/>
        <v>19798626.000000004</v>
      </c>
      <c r="M17" s="13">
        <f t="shared" si="1"/>
        <v>68612322</v>
      </c>
      <c r="N17" s="14">
        <f t="shared" si="2"/>
        <v>88410948</v>
      </c>
      <c r="P17" s="3" t="s">
        <v>14</v>
      </c>
      <c r="Q17" s="2">
        <v>4073</v>
      </c>
      <c r="R17" s="2">
        <v>6713</v>
      </c>
      <c r="S17" s="2">
        <v>232</v>
      </c>
      <c r="T17" s="2">
        <v>0</v>
      </c>
      <c r="U17" s="2">
        <v>0</v>
      </c>
      <c r="V17" s="2">
        <v>988</v>
      </c>
      <c r="W17" s="2">
        <v>0</v>
      </c>
      <c r="X17" s="2">
        <v>728</v>
      </c>
      <c r="Y17" s="2">
        <v>1714</v>
      </c>
      <c r="Z17" s="2">
        <v>0</v>
      </c>
      <c r="AA17" s="1">
        <f t="shared" si="3"/>
        <v>6019</v>
      </c>
      <c r="AB17" s="13">
        <f t="shared" si="3"/>
        <v>8429</v>
      </c>
      <c r="AC17" s="14">
        <f t="shared" si="4"/>
        <v>14448</v>
      </c>
      <c r="AE17" s="3" t="s">
        <v>14</v>
      </c>
      <c r="AF17" s="2">
        <f t="shared" si="5"/>
        <v>4640.5072428185622</v>
      </c>
      <c r="AG17" s="2">
        <f t="shared" si="0"/>
        <v>8080.0002979293895</v>
      </c>
      <c r="AH17" s="2">
        <f t="shared" si="0"/>
        <v>3870</v>
      </c>
      <c r="AI17" s="2" t="str">
        <f t="shared" si="0"/>
        <v>N.A.</v>
      </c>
      <c r="AJ17" s="2" t="str">
        <f t="shared" si="0"/>
        <v>N.A.</v>
      </c>
      <c r="AK17" s="2">
        <f t="shared" si="0"/>
        <v>10015.384615384615</v>
      </c>
      <c r="AL17" s="2" t="str">
        <f t="shared" si="0"/>
        <v>N.A.</v>
      </c>
      <c r="AM17" s="2">
        <f t="shared" si="0"/>
        <v>6148.4615384615381</v>
      </c>
      <c r="AN17" s="2">
        <f t="shared" si="0"/>
        <v>0</v>
      </c>
      <c r="AO17" s="2" t="str">
        <f t="shared" si="0"/>
        <v>N.A.</v>
      </c>
      <c r="AP17" s="15">
        <f t="shared" si="0"/>
        <v>3289.3547100847322</v>
      </c>
      <c r="AQ17" s="13">
        <f t="shared" si="0"/>
        <v>8140.0310831652632</v>
      </c>
      <c r="AR17" s="14">
        <f t="shared" si="0"/>
        <v>6119.2516611295678</v>
      </c>
    </row>
    <row r="18" spans="1:44" ht="15" customHeight="1" thickBot="1" x14ac:dyDescent="0.3">
      <c r="A18" s="3" t="s">
        <v>15</v>
      </c>
      <c r="B18" s="2">
        <v>5480522</v>
      </c>
      <c r="C18" s="2"/>
      <c r="D18" s="2">
        <v>404028</v>
      </c>
      <c r="E18" s="2"/>
      <c r="F18" s="2"/>
      <c r="G18" s="2">
        <v>3018600</v>
      </c>
      <c r="H18" s="2">
        <v>3052120.0000000005</v>
      </c>
      <c r="I18" s="2"/>
      <c r="J18" s="2">
        <v>0</v>
      </c>
      <c r="K18" s="2"/>
      <c r="L18" s="1">
        <f t="shared" si="1"/>
        <v>8936670</v>
      </c>
      <c r="M18" s="13">
        <f t="shared" si="1"/>
        <v>3018600</v>
      </c>
      <c r="N18" s="14">
        <f t="shared" si="2"/>
        <v>11955270</v>
      </c>
      <c r="P18" s="3" t="s">
        <v>15</v>
      </c>
      <c r="Q18" s="2">
        <v>1433</v>
      </c>
      <c r="R18" s="2">
        <v>0</v>
      </c>
      <c r="S18" s="2">
        <v>174</v>
      </c>
      <c r="T18" s="2">
        <v>0</v>
      </c>
      <c r="U18" s="2">
        <v>0</v>
      </c>
      <c r="V18" s="2">
        <v>468</v>
      </c>
      <c r="W18" s="2">
        <v>3020</v>
      </c>
      <c r="X18" s="2">
        <v>0</v>
      </c>
      <c r="Y18" s="2">
        <v>408</v>
      </c>
      <c r="Z18" s="2">
        <v>0</v>
      </c>
      <c r="AA18" s="1">
        <f t="shared" si="3"/>
        <v>5035</v>
      </c>
      <c r="AB18" s="13">
        <f t="shared" si="3"/>
        <v>468</v>
      </c>
      <c r="AC18" s="21">
        <f t="shared" si="4"/>
        <v>5503</v>
      </c>
      <c r="AE18" s="3" t="s">
        <v>15</v>
      </c>
      <c r="AF18" s="2">
        <f t="shared" si="5"/>
        <v>3824.509420795534</v>
      </c>
      <c r="AG18" s="2" t="str">
        <f t="shared" si="0"/>
        <v>N.A.</v>
      </c>
      <c r="AH18" s="2">
        <f t="shared" si="0"/>
        <v>2322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>
        <f t="shared" si="0"/>
        <v>1010.6357615894042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1774.9096325719961</v>
      </c>
      <c r="AQ18" s="13">
        <f t="shared" si="0"/>
        <v>6450</v>
      </c>
      <c r="AR18" s="14">
        <f t="shared" si="0"/>
        <v>2172.5004542976558</v>
      </c>
    </row>
    <row r="19" spans="1:44" ht="15" customHeight="1" thickBot="1" x14ac:dyDescent="0.3">
      <c r="A19" s="4" t="s">
        <v>16</v>
      </c>
      <c r="B19" s="2">
        <v>37049368.999999993</v>
      </c>
      <c r="C19" s="2">
        <v>54241041.999999993</v>
      </c>
      <c r="D19" s="2">
        <v>2798268</v>
      </c>
      <c r="E19" s="2"/>
      <c r="F19" s="2">
        <v>3877700</v>
      </c>
      <c r="G19" s="2">
        <v>12913800</v>
      </c>
      <c r="H19" s="2">
        <v>19085496</v>
      </c>
      <c r="I19" s="2">
        <v>4476080</v>
      </c>
      <c r="J19" s="2">
        <v>0</v>
      </c>
      <c r="K19" s="2"/>
      <c r="L19" s="1">
        <f t="shared" ref="L19" si="6">B19+D19+F19+H19+J19</f>
        <v>62810832.999999993</v>
      </c>
      <c r="M19" s="13">
        <f t="shared" ref="M19" si="7">C19+E19+G19+I19+K19</f>
        <v>71630922</v>
      </c>
      <c r="N19" s="21">
        <f t="shared" ref="N19" si="8">L19+M19</f>
        <v>134441755</v>
      </c>
      <c r="P19" s="4" t="s">
        <v>16</v>
      </c>
      <c r="Q19" s="2">
        <v>8966</v>
      </c>
      <c r="R19" s="2">
        <v>6713</v>
      </c>
      <c r="S19" s="2">
        <v>747</v>
      </c>
      <c r="T19" s="2">
        <v>0</v>
      </c>
      <c r="U19" s="2">
        <v>575</v>
      </c>
      <c r="V19" s="2">
        <v>1456</v>
      </c>
      <c r="W19" s="2">
        <v>7268</v>
      </c>
      <c r="X19" s="2">
        <v>728</v>
      </c>
      <c r="Y19" s="2">
        <v>2449</v>
      </c>
      <c r="Z19" s="2">
        <v>0</v>
      </c>
      <c r="AA19" s="1">
        <f t="shared" ref="AA19" si="9">Q19+S19+U19+W19+Y19</f>
        <v>20005</v>
      </c>
      <c r="AB19" s="13">
        <f t="shared" ref="AB19" si="10">R19+T19+V19+X19+Z19</f>
        <v>8897</v>
      </c>
      <c r="AC19" s="14">
        <f t="shared" ref="AC19" si="11">AA19+AB19</f>
        <v>28902</v>
      </c>
      <c r="AE19" s="4" t="s">
        <v>16</v>
      </c>
      <c r="AF19" s="2">
        <f t="shared" si="5"/>
        <v>4132.2071157706887</v>
      </c>
      <c r="AG19" s="2">
        <f t="shared" si="0"/>
        <v>8080.0002979293895</v>
      </c>
      <c r="AH19" s="2">
        <f t="shared" si="0"/>
        <v>3746.0080321285141</v>
      </c>
      <c r="AI19" s="2" t="str">
        <f t="shared" si="0"/>
        <v>N.A.</v>
      </c>
      <c r="AJ19" s="2">
        <f t="shared" si="0"/>
        <v>6743.826086956522</v>
      </c>
      <c r="AK19" s="2">
        <f t="shared" si="0"/>
        <v>8869.368131868132</v>
      </c>
      <c r="AL19" s="2">
        <f t="shared" si="0"/>
        <v>2625.9625756741884</v>
      </c>
      <c r="AM19" s="2">
        <f t="shared" si="0"/>
        <v>6148.4615384615381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3139.7567108222943</v>
      </c>
      <c r="AQ19" s="13">
        <f t="shared" ref="AQ19" si="13">IFERROR(M19/AB19, "N.A.")</f>
        <v>8051.1320669888728</v>
      </c>
      <c r="AR19" s="14">
        <f t="shared" ref="AR19" si="14">IFERROR(N19/AC19, "N.A.")</f>
        <v>4651.6419278942631</v>
      </c>
    </row>
    <row r="20" spans="1:44" ht="15" customHeight="1" thickBot="1" x14ac:dyDescent="0.3">
      <c r="A20" s="5" t="s">
        <v>0</v>
      </c>
      <c r="B20" s="44">
        <f>B19+C19</f>
        <v>91290410.999999985</v>
      </c>
      <c r="C20" s="45"/>
      <c r="D20" s="44">
        <f>D19+E19</f>
        <v>2798268</v>
      </c>
      <c r="E20" s="45"/>
      <c r="F20" s="44">
        <f>F19+G19</f>
        <v>16791500</v>
      </c>
      <c r="G20" s="45"/>
      <c r="H20" s="44">
        <f>H19+I19</f>
        <v>23561576</v>
      </c>
      <c r="I20" s="45"/>
      <c r="J20" s="44">
        <f>J19+K19</f>
        <v>0</v>
      </c>
      <c r="K20" s="45"/>
      <c r="L20" s="44">
        <f>L19+M19</f>
        <v>134441755</v>
      </c>
      <c r="M20" s="46"/>
      <c r="N20" s="22">
        <f>B20+D20+F20+H20+J20</f>
        <v>134441755</v>
      </c>
      <c r="P20" s="5" t="s">
        <v>0</v>
      </c>
      <c r="Q20" s="44">
        <f>Q19+R19</f>
        <v>15679</v>
      </c>
      <c r="R20" s="45"/>
      <c r="S20" s="44">
        <f>S19+T19</f>
        <v>747</v>
      </c>
      <c r="T20" s="45"/>
      <c r="U20" s="44">
        <f>U19+V19</f>
        <v>2031</v>
      </c>
      <c r="V20" s="45"/>
      <c r="W20" s="44">
        <f>W19+X19</f>
        <v>7996</v>
      </c>
      <c r="X20" s="45"/>
      <c r="Y20" s="44">
        <f>Y19+Z19</f>
        <v>2449</v>
      </c>
      <c r="Z20" s="45"/>
      <c r="AA20" s="44">
        <f>AA19+AB19</f>
        <v>28902</v>
      </c>
      <c r="AB20" s="45"/>
      <c r="AC20" s="23">
        <f>Q20+S20+U20+W20+Y20</f>
        <v>28902</v>
      </c>
      <c r="AE20" s="5" t="s">
        <v>0</v>
      </c>
      <c r="AF20" s="24">
        <f>IFERROR(B20/Q20,"N.A.")</f>
        <v>5822.4638688691875</v>
      </c>
      <c r="AG20" s="25"/>
      <c r="AH20" s="24">
        <f>IFERROR(D20/S20,"N.A.")</f>
        <v>3746.0080321285141</v>
      </c>
      <c r="AI20" s="25"/>
      <c r="AJ20" s="24">
        <f>IFERROR(F20/U20,"N.A.")</f>
        <v>8267.6021664204818</v>
      </c>
      <c r="AK20" s="25"/>
      <c r="AL20" s="24">
        <f>IFERROR(H20/W20,"N.A.")</f>
        <v>2946.6703351675837</v>
      </c>
      <c r="AM20" s="25"/>
      <c r="AN20" s="24">
        <f>IFERROR(J20/Y20,"N.A.")</f>
        <v>0</v>
      </c>
      <c r="AO20" s="25"/>
      <c r="AP20" s="24">
        <f>IFERROR(L20/AA20,"N.A.")</f>
        <v>4651.6419278942631</v>
      </c>
      <c r="AQ20" s="25"/>
      <c r="AR20" s="16">
        <f>IFERROR(N20/AC20, "N.A.")</f>
        <v>4651.6419278942631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6936760.0000000009</v>
      </c>
      <c r="C27" s="2"/>
      <c r="D27" s="2">
        <v>1496400</v>
      </c>
      <c r="E27" s="2"/>
      <c r="F27" s="2">
        <v>3877700</v>
      </c>
      <c r="G27" s="2"/>
      <c r="H27" s="2">
        <v>10621400.000000002</v>
      </c>
      <c r="I27" s="2"/>
      <c r="J27" s="2">
        <v>0</v>
      </c>
      <c r="K27" s="2"/>
      <c r="L27" s="1">
        <f>B27+D27+F27+H27+J27</f>
        <v>22932260</v>
      </c>
      <c r="M27" s="13">
        <f>C27+E27+G27+I27+K27</f>
        <v>0</v>
      </c>
      <c r="N27" s="14">
        <f>L27+M27</f>
        <v>22932260</v>
      </c>
      <c r="P27" s="3" t="s">
        <v>12</v>
      </c>
      <c r="Q27" s="2">
        <v>1352</v>
      </c>
      <c r="R27" s="2">
        <v>0</v>
      </c>
      <c r="S27" s="2">
        <v>341</v>
      </c>
      <c r="T27" s="2">
        <v>0</v>
      </c>
      <c r="U27" s="2">
        <v>575</v>
      </c>
      <c r="V27" s="2">
        <v>0</v>
      </c>
      <c r="W27" s="2">
        <v>2140</v>
      </c>
      <c r="X27" s="2">
        <v>0</v>
      </c>
      <c r="Y27" s="2">
        <v>218</v>
      </c>
      <c r="Z27" s="2">
        <v>0</v>
      </c>
      <c r="AA27" s="1">
        <f>Q27+S27+U27+W27+Y27</f>
        <v>4626</v>
      </c>
      <c r="AB27" s="13">
        <f>R27+T27+V27+X27+Z27</f>
        <v>0</v>
      </c>
      <c r="AC27" s="14">
        <f>AA27+AB27</f>
        <v>4626</v>
      </c>
      <c r="AE27" s="3" t="s">
        <v>12</v>
      </c>
      <c r="AF27" s="2">
        <f>IFERROR(B27/Q27, "N.A.")</f>
        <v>5130.7396449704147</v>
      </c>
      <c r="AG27" s="2" t="str">
        <f t="shared" ref="AG27:AR31" si="15">IFERROR(C27/R27, "N.A.")</f>
        <v>N.A.</v>
      </c>
      <c r="AH27" s="2">
        <f t="shared" si="15"/>
        <v>4388.2697947214074</v>
      </c>
      <c r="AI27" s="2" t="str">
        <f t="shared" si="15"/>
        <v>N.A.</v>
      </c>
      <c r="AJ27" s="2">
        <f t="shared" si="15"/>
        <v>6743.826086956522</v>
      </c>
      <c r="AK27" s="2" t="str">
        <f t="shared" si="15"/>
        <v>N.A.</v>
      </c>
      <c r="AL27" s="2">
        <f t="shared" si="15"/>
        <v>4963.271028037384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4957.2546476437528</v>
      </c>
      <c r="AQ27" s="13" t="str">
        <f t="shared" si="15"/>
        <v>N.A.</v>
      </c>
      <c r="AR27" s="14">
        <f t="shared" si="15"/>
        <v>4957.2546476437528</v>
      </c>
    </row>
    <row r="28" spans="1:44" ht="15" customHeight="1" thickBot="1" x14ac:dyDescent="0.3">
      <c r="A28" s="3" t="s">
        <v>13</v>
      </c>
      <c r="B28" s="2">
        <v>468700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468700</v>
      </c>
      <c r="M28" s="13">
        <f t="shared" si="16"/>
        <v>0</v>
      </c>
      <c r="N28" s="14">
        <f t="shared" ref="N28:N30" si="17">L28+M28</f>
        <v>468700</v>
      </c>
      <c r="P28" s="3" t="s">
        <v>13</v>
      </c>
      <c r="Q28" s="2">
        <v>109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109</v>
      </c>
      <c r="AB28" s="13">
        <f t="shared" si="18"/>
        <v>0</v>
      </c>
      <c r="AC28" s="14">
        <f t="shared" ref="AC28:AC30" si="19">AA28+AB28</f>
        <v>109</v>
      </c>
      <c r="AE28" s="3" t="s">
        <v>13</v>
      </c>
      <c r="AF28" s="2">
        <f t="shared" ref="AF28:AF31" si="20">IFERROR(B28/Q28, "N.A.")</f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3" t="str">
        <f t="shared" si="15"/>
        <v>N.A.</v>
      </c>
      <c r="AR28" s="14">
        <f t="shared" si="15"/>
        <v>4300</v>
      </c>
    </row>
    <row r="29" spans="1:44" ht="15" customHeight="1" thickBot="1" x14ac:dyDescent="0.3">
      <c r="A29" s="3" t="s">
        <v>14</v>
      </c>
      <c r="B29" s="2">
        <v>9840290.0000000019</v>
      </c>
      <c r="C29" s="2">
        <v>36411702</v>
      </c>
      <c r="D29" s="2">
        <v>897840</v>
      </c>
      <c r="E29" s="2"/>
      <c r="F29" s="2"/>
      <c r="G29" s="2">
        <v>9895200</v>
      </c>
      <c r="H29" s="2"/>
      <c r="I29" s="2">
        <v>2904080.0000000005</v>
      </c>
      <c r="J29" s="2">
        <v>0</v>
      </c>
      <c r="K29" s="2"/>
      <c r="L29" s="1">
        <f t="shared" si="16"/>
        <v>10738130.000000002</v>
      </c>
      <c r="M29" s="13">
        <f t="shared" si="16"/>
        <v>49210982</v>
      </c>
      <c r="N29" s="14">
        <f t="shared" si="17"/>
        <v>59949112</v>
      </c>
      <c r="P29" s="3" t="s">
        <v>14</v>
      </c>
      <c r="Q29" s="2">
        <v>2041</v>
      </c>
      <c r="R29" s="2">
        <v>4392</v>
      </c>
      <c r="S29" s="2">
        <v>232</v>
      </c>
      <c r="T29" s="2">
        <v>0</v>
      </c>
      <c r="U29" s="2">
        <v>0</v>
      </c>
      <c r="V29" s="2">
        <v>756</v>
      </c>
      <c r="W29" s="2">
        <v>0</v>
      </c>
      <c r="X29" s="2">
        <v>466</v>
      </c>
      <c r="Y29" s="2">
        <v>262</v>
      </c>
      <c r="Z29" s="2">
        <v>0</v>
      </c>
      <c r="AA29" s="1">
        <f t="shared" si="18"/>
        <v>2535</v>
      </c>
      <c r="AB29" s="13">
        <f t="shared" si="18"/>
        <v>5614</v>
      </c>
      <c r="AC29" s="14">
        <f t="shared" si="19"/>
        <v>8149</v>
      </c>
      <c r="AE29" s="3" t="s">
        <v>14</v>
      </c>
      <c r="AF29" s="2">
        <f t="shared" si="20"/>
        <v>4821.3081822635968</v>
      </c>
      <c r="AG29" s="2">
        <f t="shared" si="15"/>
        <v>8290.4603825136619</v>
      </c>
      <c r="AH29" s="2">
        <f t="shared" si="15"/>
        <v>3870</v>
      </c>
      <c r="AI29" s="2" t="str">
        <f t="shared" si="15"/>
        <v>N.A.</v>
      </c>
      <c r="AJ29" s="2" t="str">
        <f t="shared" si="15"/>
        <v>N.A.</v>
      </c>
      <c r="AK29" s="2">
        <f t="shared" si="15"/>
        <v>13088.888888888889</v>
      </c>
      <c r="AL29" s="2" t="str">
        <f t="shared" si="15"/>
        <v>N.A.</v>
      </c>
      <c r="AM29" s="2">
        <f t="shared" si="15"/>
        <v>6231.9313304721036</v>
      </c>
      <c r="AN29" s="2">
        <f t="shared" si="15"/>
        <v>0</v>
      </c>
      <c r="AO29" s="2" t="str">
        <f t="shared" si="15"/>
        <v>N.A.</v>
      </c>
      <c r="AP29" s="15">
        <f t="shared" si="15"/>
        <v>4235.9487179487187</v>
      </c>
      <c r="AQ29" s="13">
        <f t="shared" si="15"/>
        <v>8765.7609547559678</v>
      </c>
      <c r="AR29" s="14">
        <f t="shared" si="15"/>
        <v>7356.6219167996069</v>
      </c>
    </row>
    <row r="30" spans="1:44" ht="15" customHeight="1" thickBot="1" x14ac:dyDescent="0.3">
      <c r="A30" s="3" t="s">
        <v>15</v>
      </c>
      <c r="B30" s="2">
        <v>5480522</v>
      </c>
      <c r="C30" s="2"/>
      <c r="D30" s="2">
        <v>404028</v>
      </c>
      <c r="E30" s="2"/>
      <c r="F30" s="2"/>
      <c r="G30" s="2">
        <v>3018600</v>
      </c>
      <c r="H30" s="2">
        <v>3052120.0000000005</v>
      </c>
      <c r="I30" s="2"/>
      <c r="J30" s="2">
        <v>0</v>
      </c>
      <c r="K30" s="2"/>
      <c r="L30" s="1">
        <f t="shared" si="16"/>
        <v>8936670</v>
      </c>
      <c r="M30" s="13">
        <f t="shared" si="16"/>
        <v>3018600</v>
      </c>
      <c r="N30" s="14">
        <f t="shared" si="17"/>
        <v>11955270</v>
      </c>
      <c r="P30" s="3" t="s">
        <v>15</v>
      </c>
      <c r="Q30" s="2">
        <v>1433</v>
      </c>
      <c r="R30" s="2">
        <v>0</v>
      </c>
      <c r="S30" s="2">
        <v>174</v>
      </c>
      <c r="T30" s="2">
        <v>0</v>
      </c>
      <c r="U30" s="2">
        <v>0</v>
      </c>
      <c r="V30" s="2">
        <v>468</v>
      </c>
      <c r="W30" s="2">
        <v>3020</v>
      </c>
      <c r="X30" s="2">
        <v>0</v>
      </c>
      <c r="Y30" s="2">
        <v>408</v>
      </c>
      <c r="Z30" s="2">
        <v>0</v>
      </c>
      <c r="AA30" s="1">
        <f t="shared" si="18"/>
        <v>5035</v>
      </c>
      <c r="AB30" s="13">
        <f t="shared" si="18"/>
        <v>468</v>
      </c>
      <c r="AC30" s="21">
        <f t="shared" si="19"/>
        <v>5503</v>
      </c>
      <c r="AE30" s="3" t="s">
        <v>15</v>
      </c>
      <c r="AF30" s="2">
        <f t="shared" si="20"/>
        <v>3824.509420795534</v>
      </c>
      <c r="AG30" s="2" t="str">
        <f t="shared" si="15"/>
        <v>N.A.</v>
      </c>
      <c r="AH30" s="2">
        <f t="shared" si="15"/>
        <v>2322</v>
      </c>
      <c r="AI30" s="2" t="str">
        <f t="shared" si="15"/>
        <v>N.A.</v>
      </c>
      <c r="AJ30" s="2" t="str">
        <f t="shared" si="15"/>
        <v>N.A.</v>
      </c>
      <c r="AK30" s="2">
        <f t="shared" si="15"/>
        <v>6450</v>
      </c>
      <c r="AL30" s="2">
        <f t="shared" si="15"/>
        <v>1010.6357615894042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1774.9096325719961</v>
      </c>
      <c r="AQ30" s="13">
        <f t="shared" si="15"/>
        <v>6450</v>
      </c>
      <c r="AR30" s="14">
        <f t="shared" si="15"/>
        <v>2172.5004542976558</v>
      </c>
    </row>
    <row r="31" spans="1:44" ht="15" customHeight="1" thickBot="1" x14ac:dyDescent="0.3">
      <c r="A31" s="4" t="s">
        <v>16</v>
      </c>
      <c r="B31" s="2">
        <v>22726272</v>
      </c>
      <c r="C31" s="2">
        <v>36411702</v>
      </c>
      <c r="D31" s="2">
        <v>2798268</v>
      </c>
      <c r="E31" s="2"/>
      <c r="F31" s="2">
        <v>3877700</v>
      </c>
      <c r="G31" s="2">
        <v>12913800</v>
      </c>
      <c r="H31" s="2">
        <v>13673520.000000002</v>
      </c>
      <c r="I31" s="2">
        <v>2904080.0000000005</v>
      </c>
      <c r="J31" s="2">
        <v>0</v>
      </c>
      <c r="K31" s="2"/>
      <c r="L31" s="1">
        <f t="shared" ref="L31" si="21">B31+D31+F31+H31+J31</f>
        <v>43075760</v>
      </c>
      <c r="M31" s="13">
        <f t="shared" ref="M31" si="22">C31+E31+G31+I31+K31</f>
        <v>52229582</v>
      </c>
      <c r="N31" s="21">
        <f t="shared" ref="N31" si="23">L31+M31</f>
        <v>95305342</v>
      </c>
      <c r="P31" s="4" t="s">
        <v>16</v>
      </c>
      <c r="Q31" s="2">
        <v>4935</v>
      </c>
      <c r="R31" s="2">
        <v>4392</v>
      </c>
      <c r="S31" s="2">
        <v>747</v>
      </c>
      <c r="T31" s="2">
        <v>0</v>
      </c>
      <c r="U31" s="2">
        <v>575</v>
      </c>
      <c r="V31" s="2">
        <v>1224</v>
      </c>
      <c r="W31" s="2">
        <v>5160</v>
      </c>
      <c r="X31" s="2">
        <v>466</v>
      </c>
      <c r="Y31" s="2">
        <v>888</v>
      </c>
      <c r="Z31" s="2">
        <v>0</v>
      </c>
      <c r="AA31" s="1">
        <f t="shared" ref="AA31" si="24">Q31+S31+U31+W31+Y31</f>
        <v>12305</v>
      </c>
      <c r="AB31" s="13">
        <f t="shared" ref="AB31" si="25">R31+T31+V31+X31+Z31</f>
        <v>6082</v>
      </c>
      <c r="AC31" s="14">
        <f t="shared" ref="AC31" si="26">AA31+AB31</f>
        <v>18387</v>
      </c>
      <c r="AE31" s="4" t="s">
        <v>16</v>
      </c>
      <c r="AF31" s="2">
        <f t="shared" si="20"/>
        <v>4605.1209726443767</v>
      </c>
      <c r="AG31" s="2">
        <f t="shared" si="15"/>
        <v>8290.4603825136619</v>
      </c>
      <c r="AH31" s="2">
        <f t="shared" si="15"/>
        <v>3746.0080321285141</v>
      </c>
      <c r="AI31" s="2" t="str">
        <f t="shared" si="15"/>
        <v>N.A.</v>
      </c>
      <c r="AJ31" s="2">
        <f t="shared" si="15"/>
        <v>6743.826086956522</v>
      </c>
      <c r="AK31" s="2">
        <f t="shared" si="15"/>
        <v>10550.490196078432</v>
      </c>
      <c r="AL31" s="2">
        <f t="shared" si="15"/>
        <v>2649.9069767441865</v>
      </c>
      <c r="AM31" s="2">
        <f t="shared" si="15"/>
        <v>6231.9313304721036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3500.6712718407152</v>
      </c>
      <c r="AQ31" s="13">
        <f t="shared" ref="AQ31" si="28">IFERROR(M31/AB31, "N.A.")</f>
        <v>8587.566918776718</v>
      </c>
      <c r="AR31" s="14">
        <f t="shared" ref="AR31" si="29">IFERROR(N31/AC31, "N.A.")</f>
        <v>5183.3002664926307</v>
      </c>
    </row>
    <row r="32" spans="1:44" ht="15" customHeight="1" thickBot="1" x14ac:dyDescent="0.3">
      <c r="A32" s="5" t="s">
        <v>0</v>
      </c>
      <c r="B32" s="44">
        <f>B31+C31</f>
        <v>59137974</v>
      </c>
      <c r="C32" s="45"/>
      <c r="D32" s="44">
        <f>D31+E31</f>
        <v>2798268</v>
      </c>
      <c r="E32" s="45"/>
      <c r="F32" s="44">
        <f>F31+G31</f>
        <v>16791500</v>
      </c>
      <c r="G32" s="45"/>
      <c r="H32" s="44">
        <f>H31+I31</f>
        <v>16577600.000000002</v>
      </c>
      <c r="I32" s="45"/>
      <c r="J32" s="44">
        <f>J31+K31</f>
        <v>0</v>
      </c>
      <c r="K32" s="45"/>
      <c r="L32" s="44">
        <f>L31+M31</f>
        <v>95305342</v>
      </c>
      <c r="M32" s="46"/>
      <c r="N32" s="22">
        <f>B32+D32+F32+H32+J32</f>
        <v>95305342</v>
      </c>
      <c r="P32" s="5" t="s">
        <v>0</v>
      </c>
      <c r="Q32" s="44">
        <f>Q31+R31</f>
        <v>9327</v>
      </c>
      <c r="R32" s="45"/>
      <c r="S32" s="44">
        <f>S31+T31</f>
        <v>747</v>
      </c>
      <c r="T32" s="45"/>
      <c r="U32" s="44">
        <f>U31+V31</f>
        <v>1799</v>
      </c>
      <c r="V32" s="45"/>
      <c r="W32" s="44">
        <f>W31+X31</f>
        <v>5626</v>
      </c>
      <c r="X32" s="45"/>
      <c r="Y32" s="44">
        <f>Y31+Z31</f>
        <v>888</v>
      </c>
      <c r="Z32" s="45"/>
      <c r="AA32" s="44">
        <f>AA31+AB31</f>
        <v>18387</v>
      </c>
      <c r="AB32" s="45"/>
      <c r="AC32" s="23">
        <f>Q32+S32+U32+W32+Y32</f>
        <v>18387</v>
      </c>
      <c r="AE32" s="5" t="s">
        <v>0</v>
      </c>
      <c r="AF32" s="24">
        <f>IFERROR(B32/Q32,"N.A.")</f>
        <v>6340.5139916371827</v>
      </c>
      <c r="AG32" s="25"/>
      <c r="AH32" s="24">
        <f>IFERROR(D32/S32,"N.A.")</f>
        <v>3746.0080321285141</v>
      </c>
      <c r="AI32" s="25"/>
      <c r="AJ32" s="24">
        <f>IFERROR(F32/U32,"N.A.")</f>
        <v>9333.796553640912</v>
      </c>
      <c r="AK32" s="25"/>
      <c r="AL32" s="24">
        <f>IFERROR(H32/W32,"N.A.")</f>
        <v>2946.6050479914684</v>
      </c>
      <c r="AM32" s="25"/>
      <c r="AN32" s="24">
        <f>IFERROR(J32/Y32,"N.A.")</f>
        <v>0</v>
      </c>
      <c r="AO32" s="25"/>
      <c r="AP32" s="24">
        <f>IFERROR(L32/AA32,"N.A.")</f>
        <v>5183.3002664926307</v>
      </c>
      <c r="AQ32" s="25"/>
      <c r="AR32" s="16">
        <f>IFERROR(N32/AC32, "N.A.")</f>
        <v>5183.3002664926307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2335115</v>
      </c>
      <c r="C39" s="2"/>
      <c r="D39" s="2"/>
      <c r="E39" s="2"/>
      <c r="F39" s="2"/>
      <c r="G39" s="2"/>
      <c r="H39" s="2">
        <v>5411976</v>
      </c>
      <c r="I39" s="2"/>
      <c r="J39" s="2">
        <v>0</v>
      </c>
      <c r="K39" s="2"/>
      <c r="L39" s="1">
        <f>B39+D39+F39+H39+J39</f>
        <v>7747091</v>
      </c>
      <c r="M39" s="13">
        <f>C39+E39+G39+I39+K39</f>
        <v>0</v>
      </c>
      <c r="N39" s="14">
        <f>L39+M39</f>
        <v>7747091</v>
      </c>
      <c r="P39" s="3" t="s">
        <v>12</v>
      </c>
      <c r="Q39" s="2">
        <v>603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2108</v>
      </c>
      <c r="X39" s="2">
        <v>0</v>
      </c>
      <c r="Y39" s="2">
        <v>109</v>
      </c>
      <c r="Z39" s="2">
        <v>0</v>
      </c>
      <c r="AA39" s="1">
        <f>Q39+S39+U39+W39+Y39</f>
        <v>2820</v>
      </c>
      <c r="AB39" s="13">
        <f>R39+T39+V39+X39+Z39</f>
        <v>0</v>
      </c>
      <c r="AC39" s="14">
        <f>AA39+AB39</f>
        <v>2820</v>
      </c>
      <c r="AE39" s="3" t="s">
        <v>12</v>
      </c>
      <c r="AF39" s="2">
        <f>IFERROR(B39/Q39, "N.A.")</f>
        <v>3872.4958540630182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2567.3510436432639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2747.1953900709218</v>
      </c>
      <c r="AQ39" s="13" t="str">
        <f t="shared" si="30"/>
        <v>N.A.</v>
      </c>
      <c r="AR39" s="14">
        <f t="shared" si="30"/>
        <v>2747.1953900709218</v>
      </c>
    </row>
    <row r="40" spans="1:44" ht="15" customHeight="1" thickBot="1" x14ac:dyDescent="0.3">
      <c r="A40" s="3" t="s">
        <v>13</v>
      </c>
      <c r="B40" s="2">
        <v>2927486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2927486</v>
      </c>
      <c r="M40" s="13">
        <f t="shared" si="31"/>
        <v>0</v>
      </c>
      <c r="N40" s="14">
        <f t="shared" ref="N40:N42" si="32">L40+M40</f>
        <v>2927486</v>
      </c>
      <c r="P40" s="3" t="s">
        <v>13</v>
      </c>
      <c r="Q40" s="2">
        <v>1396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1396</v>
      </c>
      <c r="AB40" s="13">
        <f t="shared" si="33"/>
        <v>0</v>
      </c>
      <c r="AC40" s="14">
        <f t="shared" ref="AC40:AC42" si="34">AA40+AB40</f>
        <v>1396</v>
      </c>
      <c r="AE40" s="3" t="s">
        <v>13</v>
      </c>
      <c r="AF40" s="2">
        <f t="shared" ref="AF40:AF43" si="35">IFERROR(B40/Q40, "N.A.")</f>
        <v>2097.0530085959886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2097.0530085959886</v>
      </c>
      <c r="AQ40" s="13" t="str">
        <f t="shared" si="30"/>
        <v>N.A.</v>
      </c>
      <c r="AR40" s="14">
        <f t="shared" si="30"/>
        <v>2097.0530085959886</v>
      </c>
    </row>
    <row r="41" spans="1:44" ht="15" customHeight="1" thickBot="1" x14ac:dyDescent="0.3">
      <c r="A41" s="3" t="s">
        <v>14</v>
      </c>
      <c r="B41" s="2">
        <v>9060496</v>
      </c>
      <c r="C41" s="2">
        <v>17829340</v>
      </c>
      <c r="D41" s="2"/>
      <c r="E41" s="2"/>
      <c r="F41" s="2"/>
      <c r="G41" s="2">
        <v>0</v>
      </c>
      <c r="H41" s="2"/>
      <c r="I41" s="2">
        <v>1572000</v>
      </c>
      <c r="J41" s="2">
        <v>0</v>
      </c>
      <c r="K41" s="2"/>
      <c r="L41" s="1">
        <f t="shared" si="31"/>
        <v>9060496</v>
      </c>
      <c r="M41" s="13">
        <f t="shared" si="31"/>
        <v>19401340</v>
      </c>
      <c r="N41" s="14">
        <f t="shared" si="32"/>
        <v>28461836</v>
      </c>
      <c r="P41" s="3" t="s">
        <v>14</v>
      </c>
      <c r="Q41" s="2">
        <v>2032</v>
      </c>
      <c r="R41" s="2">
        <v>2321</v>
      </c>
      <c r="S41" s="2">
        <v>0</v>
      </c>
      <c r="T41" s="2">
        <v>0</v>
      </c>
      <c r="U41" s="2">
        <v>0</v>
      </c>
      <c r="V41" s="2">
        <v>232</v>
      </c>
      <c r="W41" s="2">
        <v>0</v>
      </c>
      <c r="X41" s="2">
        <v>262</v>
      </c>
      <c r="Y41" s="2">
        <v>1452</v>
      </c>
      <c r="Z41" s="2">
        <v>0</v>
      </c>
      <c r="AA41" s="1">
        <f t="shared" si="33"/>
        <v>3484</v>
      </c>
      <c r="AB41" s="13">
        <f t="shared" si="33"/>
        <v>2815</v>
      </c>
      <c r="AC41" s="14">
        <f t="shared" si="34"/>
        <v>6299</v>
      </c>
      <c r="AE41" s="3" t="s">
        <v>14</v>
      </c>
      <c r="AF41" s="2">
        <f t="shared" si="35"/>
        <v>4458.9055118110236</v>
      </c>
      <c r="AG41" s="2">
        <f t="shared" si="30"/>
        <v>7681.7492460146486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6000</v>
      </c>
      <c r="AN41" s="2">
        <f t="shared" si="30"/>
        <v>0</v>
      </c>
      <c r="AO41" s="2" t="str">
        <f t="shared" si="30"/>
        <v>N.A.</v>
      </c>
      <c r="AP41" s="15">
        <f t="shared" si="30"/>
        <v>2600.6016073478759</v>
      </c>
      <c r="AQ41" s="13">
        <f t="shared" si="30"/>
        <v>6892.1278863232683</v>
      </c>
      <c r="AR41" s="14">
        <f t="shared" si="30"/>
        <v>4518.468963327512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14323097</v>
      </c>
      <c r="C43" s="2">
        <v>17829340</v>
      </c>
      <c r="D43" s="2"/>
      <c r="E43" s="2"/>
      <c r="F43" s="2"/>
      <c r="G43" s="2">
        <v>0</v>
      </c>
      <c r="H43" s="2">
        <v>5411976</v>
      </c>
      <c r="I43" s="2">
        <v>1572000</v>
      </c>
      <c r="J43" s="2">
        <v>0</v>
      </c>
      <c r="K43" s="2"/>
      <c r="L43" s="1">
        <f t="shared" ref="L43" si="36">B43+D43+F43+H43+J43</f>
        <v>19735073</v>
      </c>
      <c r="M43" s="13">
        <f t="shared" ref="M43" si="37">C43+E43+G43+I43+K43</f>
        <v>19401340</v>
      </c>
      <c r="N43" s="21">
        <f t="shared" ref="N43" si="38">L43+M43</f>
        <v>39136413</v>
      </c>
      <c r="P43" s="4" t="s">
        <v>16</v>
      </c>
      <c r="Q43" s="2">
        <v>4031</v>
      </c>
      <c r="R43" s="2">
        <v>2321</v>
      </c>
      <c r="S43" s="2">
        <v>0</v>
      </c>
      <c r="T43" s="2">
        <v>0</v>
      </c>
      <c r="U43" s="2">
        <v>0</v>
      </c>
      <c r="V43" s="2">
        <v>232</v>
      </c>
      <c r="W43" s="2">
        <v>2108</v>
      </c>
      <c r="X43" s="2">
        <v>262</v>
      </c>
      <c r="Y43" s="2">
        <v>1561</v>
      </c>
      <c r="Z43" s="2">
        <v>0</v>
      </c>
      <c r="AA43" s="1">
        <f t="shared" ref="AA43" si="39">Q43+S43+U43+W43+Y43</f>
        <v>7700</v>
      </c>
      <c r="AB43" s="13">
        <f t="shared" ref="AB43" si="40">R43+T43+V43+X43+Z43</f>
        <v>2815</v>
      </c>
      <c r="AC43" s="21">
        <f t="shared" ref="AC43" si="41">AA43+AB43</f>
        <v>10515</v>
      </c>
      <c r="AE43" s="4" t="s">
        <v>16</v>
      </c>
      <c r="AF43" s="2">
        <f t="shared" si="35"/>
        <v>3553.2366658397418</v>
      </c>
      <c r="AG43" s="2">
        <f t="shared" si="30"/>
        <v>7681.7492460146486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2567.3510436432639</v>
      </c>
      <c r="AM43" s="2">
        <f t="shared" si="30"/>
        <v>6000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2562.9964935064936</v>
      </c>
      <c r="AQ43" s="13">
        <f t="shared" ref="AQ43" si="43">IFERROR(M43/AB43, "N.A.")</f>
        <v>6892.1278863232683</v>
      </c>
      <c r="AR43" s="14">
        <f t="shared" ref="AR43" si="44">IFERROR(N43/AC43, "N.A.")</f>
        <v>3721.9603423680455</v>
      </c>
    </row>
    <row r="44" spans="1:44" ht="15" customHeight="1" thickBot="1" x14ac:dyDescent="0.3">
      <c r="A44" s="5" t="s">
        <v>0</v>
      </c>
      <c r="B44" s="44">
        <f>B43+C43</f>
        <v>32152437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6983976</v>
      </c>
      <c r="I44" s="45"/>
      <c r="J44" s="44">
        <f>J43+K43</f>
        <v>0</v>
      </c>
      <c r="K44" s="45"/>
      <c r="L44" s="44">
        <f>L43+M43</f>
        <v>39136413</v>
      </c>
      <c r="M44" s="46"/>
      <c r="N44" s="22">
        <f>B44+D44+F44+H44+J44</f>
        <v>39136413</v>
      </c>
      <c r="P44" s="5" t="s">
        <v>0</v>
      </c>
      <c r="Q44" s="44">
        <f>Q43+R43</f>
        <v>6352</v>
      </c>
      <c r="R44" s="45"/>
      <c r="S44" s="44">
        <f>S43+T43</f>
        <v>0</v>
      </c>
      <c r="T44" s="45"/>
      <c r="U44" s="44">
        <f>U43+V43</f>
        <v>232</v>
      </c>
      <c r="V44" s="45"/>
      <c r="W44" s="44">
        <f>W43+X43</f>
        <v>2370</v>
      </c>
      <c r="X44" s="45"/>
      <c r="Y44" s="44">
        <f>Y43+Z43</f>
        <v>1561</v>
      </c>
      <c r="Z44" s="45"/>
      <c r="AA44" s="44">
        <f>AA43+AB43</f>
        <v>10515</v>
      </c>
      <c r="AB44" s="46"/>
      <c r="AC44" s="22">
        <f>Q44+S44+U44+W44+Y44</f>
        <v>10515</v>
      </c>
      <c r="AE44" s="5" t="s">
        <v>0</v>
      </c>
      <c r="AF44" s="24">
        <f>IFERROR(B44/Q44,"N.A.")</f>
        <v>5061.7816435768264</v>
      </c>
      <c r="AG44" s="25"/>
      <c r="AH44" s="24" t="str">
        <f>IFERROR(D44/S44,"N.A.")</f>
        <v>N.A.</v>
      </c>
      <c r="AI44" s="25"/>
      <c r="AJ44" s="24">
        <f>IFERROR(F44/U44,"N.A.")</f>
        <v>0</v>
      </c>
      <c r="AK44" s="25"/>
      <c r="AL44" s="24">
        <f>IFERROR(H44/W44,"N.A.")</f>
        <v>2946.8253164556963</v>
      </c>
      <c r="AM44" s="25"/>
      <c r="AN44" s="24">
        <f>IFERROR(J44/Y44,"N.A.")</f>
        <v>0</v>
      </c>
      <c r="AO44" s="25"/>
      <c r="AP44" s="24">
        <f>IFERROR(L44/AA44,"N.A.")</f>
        <v>3721.9603423680455</v>
      </c>
      <c r="AQ44" s="25"/>
      <c r="AR44" s="16">
        <f>IFERROR(N44/AC44, "N.A.")</f>
        <v>3721.9603423680455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10796655</v>
      </c>
      <c r="C15" s="2"/>
      <c r="D15" s="2">
        <v>12529249.999999998</v>
      </c>
      <c r="E15" s="2"/>
      <c r="F15" s="2">
        <v>5350000</v>
      </c>
      <c r="G15" s="2"/>
      <c r="H15" s="2">
        <v>9086580.0000000019</v>
      </c>
      <c r="I15" s="2"/>
      <c r="J15" s="2"/>
      <c r="K15" s="2"/>
      <c r="L15" s="1">
        <f>B15+D15+F15+H15+J15</f>
        <v>37762485</v>
      </c>
      <c r="M15" s="13">
        <f>C15+E15+G15+I15+K15</f>
        <v>0</v>
      </c>
      <c r="N15" s="14">
        <f>L15+M15</f>
        <v>37762485</v>
      </c>
      <c r="P15" s="3" t="s">
        <v>12</v>
      </c>
      <c r="Q15" s="2">
        <v>1986</v>
      </c>
      <c r="R15" s="2">
        <v>0</v>
      </c>
      <c r="S15" s="2">
        <v>1342</v>
      </c>
      <c r="T15" s="2">
        <v>0</v>
      </c>
      <c r="U15" s="2">
        <v>535</v>
      </c>
      <c r="V15" s="2">
        <v>0</v>
      </c>
      <c r="W15" s="2">
        <v>1140</v>
      </c>
      <c r="X15" s="2">
        <v>0</v>
      </c>
      <c r="Y15" s="2">
        <v>0</v>
      </c>
      <c r="Z15" s="2">
        <v>0</v>
      </c>
      <c r="AA15" s="1">
        <f>Q15+S15+U15+W15+Y15</f>
        <v>5003</v>
      </c>
      <c r="AB15" s="13">
        <f>R15+T15+V15+X15+Z15</f>
        <v>0</v>
      </c>
      <c r="AC15" s="14">
        <f>AA15+AB15</f>
        <v>5003</v>
      </c>
      <c r="AE15" s="3" t="s">
        <v>12</v>
      </c>
      <c r="AF15" s="2">
        <f>IFERROR(B15/Q15, "N.A.")</f>
        <v>5436.3821752265858</v>
      </c>
      <c r="AG15" s="2" t="str">
        <f t="shared" ref="AG15:AR19" si="0">IFERROR(C15/R15, "N.A.")</f>
        <v>N.A.</v>
      </c>
      <c r="AH15" s="2">
        <f t="shared" si="0"/>
        <v>9336.2518628912057</v>
      </c>
      <c r="AI15" s="2" t="str">
        <f t="shared" si="0"/>
        <v>N.A.</v>
      </c>
      <c r="AJ15" s="2">
        <f t="shared" si="0"/>
        <v>10000</v>
      </c>
      <c r="AK15" s="2" t="str">
        <f t="shared" si="0"/>
        <v>N.A.</v>
      </c>
      <c r="AL15" s="2">
        <f t="shared" si="0"/>
        <v>7970.6842105263177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7547.9682190685589</v>
      </c>
      <c r="AQ15" s="13" t="str">
        <f t="shared" si="0"/>
        <v>N.A.</v>
      </c>
      <c r="AR15" s="14">
        <f t="shared" si="0"/>
        <v>7547.9682190685589</v>
      </c>
    </row>
    <row r="16" spans="1:44" ht="15" customHeight="1" thickBot="1" x14ac:dyDescent="0.3">
      <c r="A16" s="3" t="s">
        <v>13</v>
      </c>
      <c r="B16" s="2">
        <v>9564060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9564060</v>
      </c>
      <c r="M16" s="13">
        <f t="shared" si="1"/>
        <v>0</v>
      </c>
      <c r="N16" s="14">
        <f t="shared" ref="N16:N18" si="2">L16+M16</f>
        <v>9564060</v>
      </c>
      <c r="P16" s="3" t="s">
        <v>13</v>
      </c>
      <c r="Q16" s="2">
        <v>2302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2302</v>
      </c>
      <c r="AB16" s="13">
        <f t="shared" si="3"/>
        <v>0</v>
      </c>
      <c r="AC16" s="14">
        <f t="shared" ref="AC16:AC18" si="4">AA16+AB16</f>
        <v>2302</v>
      </c>
      <c r="AE16" s="3" t="s">
        <v>13</v>
      </c>
      <c r="AF16" s="2">
        <f t="shared" ref="AF16:AF19" si="5">IFERROR(B16/Q16, "N.A.")</f>
        <v>4154.6741963509994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4154.6741963509994</v>
      </c>
      <c r="AQ16" s="13" t="str">
        <f t="shared" si="0"/>
        <v>N.A.</v>
      </c>
      <c r="AR16" s="14">
        <f t="shared" si="0"/>
        <v>4154.6741963509994</v>
      </c>
    </row>
    <row r="17" spans="1:44" ht="15" customHeight="1" thickBot="1" x14ac:dyDescent="0.3">
      <c r="A17" s="3" t="s">
        <v>14</v>
      </c>
      <c r="B17" s="2">
        <v>9852910</v>
      </c>
      <c r="C17" s="2">
        <v>8762100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9852910</v>
      </c>
      <c r="M17" s="13">
        <f t="shared" si="1"/>
        <v>8762100</v>
      </c>
      <c r="N17" s="14">
        <f t="shared" si="2"/>
        <v>18615010</v>
      </c>
      <c r="P17" s="3" t="s">
        <v>14</v>
      </c>
      <c r="Q17" s="2">
        <v>1461</v>
      </c>
      <c r="R17" s="2">
        <v>2036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1461</v>
      </c>
      <c r="AB17" s="13">
        <f t="shared" si="3"/>
        <v>2036</v>
      </c>
      <c r="AC17" s="14">
        <f t="shared" si="4"/>
        <v>3497</v>
      </c>
      <c r="AE17" s="3" t="s">
        <v>14</v>
      </c>
      <c r="AF17" s="2">
        <f t="shared" si="5"/>
        <v>6743.9493497604381</v>
      </c>
      <c r="AG17" s="2">
        <f t="shared" si="0"/>
        <v>4303.5854616895876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6743.9493497604381</v>
      </c>
      <c r="AQ17" s="13">
        <f t="shared" si="0"/>
        <v>4303.5854616895876</v>
      </c>
      <c r="AR17" s="14">
        <f t="shared" si="0"/>
        <v>5323.136974549614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30213624.999999996</v>
      </c>
      <c r="C19" s="2">
        <v>8762100</v>
      </c>
      <c r="D19" s="2">
        <v>12529249.999999998</v>
      </c>
      <c r="E19" s="2"/>
      <c r="F19" s="2">
        <v>5350000</v>
      </c>
      <c r="G19" s="2"/>
      <c r="H19" s="2">
        <v>9086580.0000000019</v>
      </c>
      <c r="I19" s="2"/>
      <c r="J19" s="2"/>
      <c r="K19" s="2"/>
      <c r="L19" s="1">
        <f t="shared" ref="L19" si="6">B19+D19+F19+H19+J19</f>
        <v>57179454.999999993</v>
      </c>
      <c r="M19" s="13">
        <f t="shared" ref="M19" si="7">C19+E19+G19+I19+K19</f>
        <v>8762100</v>
      </c>
      <c r="N19" s="21">
        <f t="shared" ref="N19" si="8">L19+M19</f>
        <v>65941554.999999993</v>
      </c>
      <c r="P19" s="4" t="s">
        <v>16</v>
      </c>
      <c r="Q19" s="2">
        <v>5749</v>
      </c>
      <c r="R19" s="2">
        <v>2036</v>
      </c>
      <c r="S19" s="2">
        <v>1342</v>
      </c>
      <c r="T19" s="2">
        <v>0</v>
      </c>
      <c r="U19" s="2">
        <v>535</v>
      </c>
      <c r="V19" s="2">
        <v>0</v>
      </c>
      <c r="W19" s="2">
        <v>1140</v>
      </c>
      <c r="X19" s="2">
        <v>0</v>
      </c>
      <c r="Y19" s="2">
        <v>0</v>
      </c>
      <c r="Z19" s="2">
        <v>0</v>
      </c>
      <c r="AA19" s="1">
        <f t="shared" ref="AA19" si="9">Q19+S19+U19+W19+Y19</f>
        <v>8766</v>
      </c>
      <c r="AB19" s="13">
        <f t="shared" ref="AB19" si="10">R19+T19+V19+X19+Z19</f>
        <v>2036</v>
      </c>
      <c r="AC19" s="14">
        <f t="shared" ref="AC19" si="11">AA19+AB19</f>
        <v>10802</v>
      </c>
      <c r="AE19" s="4" t="s">
        <v>16</v>
      </c>
      <c r="AF19" s="2">
        <f t="shared" si="5"/>
        <v>5255.4574708644977</v>
      </c>
      <c r="AG19" s="2">
        <f t="shared" si="0"/>
        <v>4303.5854616895876</v>
      </c>
      <c r="AH19" s="2">
        <f t="shared" si="0"/>
        <v>9336.2518628912057</v>
      </c>
      <c r="AI19" s="2" t="str">
        <f t="shared" si="0"/>
        <v>N.A.</v>
      </c>
      <c r="AJ19" s="2">
        <f t="shared" si="0"/>
        <v>10000</v>
      </c>
      <c r="AK19" s="2" t="str">
        <f t="shared" si="0"/>
        <v>N.A.</v>
      </c>
      <c r="AL19" s="2">
        <f t="shared" si="0"/>
        <v>7970.6842105263177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6522.8673283139397</v>
      </c>
      <c r="AQ19" s="13">
        <f t="shared" ref="AQ19" si="13">IFERROR(M19/AB19, "N.A.")</f>
        <v>4303.5854616895876</v>
      </c>
      <c r="AR19" s="14">
        <f t="shared" ref="AR19" si="14">IFERROR(N19/AC19, "N.A.")</f>
        <v>6104.5690612849467</v>
      </c>
    </row>
    <row r="20" spans="1:44" ht="15" customHeight="1" thickBot="1" x14ac:dyDescent="0.3">
      <c r="A20" s="5" t="s">
        <v>0</v>
      </c>
      <c r="B20" s="44">
        <f>B19+C19</f>
        <v>38975725</v>
      </c>
      <c r="C20" s="45"/>
      <c r="D20" s="44">
        <f>D19+E19</f>
        <v>12529249.999999998</v>
      </c>
      <c r="E20" s="45"/>
      <c r="F20" s="44">
        <f>F19+G19</f>
        <v>5350000</v>
      </c>
      <c r="G20" s="45"/>
      <c r="H20" s="44">
        <f>H19+I19</f>
        <v>9086580.0000000019</v>
      </c>
      <c r="I20" s="45"/>
      <c r="J20" s="44">
        <f>J19+K19</f>
        <v>0</v>
      </c>
      <c r="K20" s="45"/>
      <c r="L20" s="44">
        <f>L19+M19</f>
        <v>65941554.999999993</v>
      </c>
      <c r="M20" s="46"/>
      <c r="N20" s="22">
        <f>B20+D20+F20+H20+J20</f>
        <v>65941555</v>
      </c>
      <c r="P20" s="5" t="s">
        <v>0</v>
      </c>
      <c r="Q20" s="44">
        <f>Q19+R19</f>
        <v>7785</v>
      </c>
      <c r="R20" s="45"/>
      <c r="S20" s="44">
        <f>S19+T19</f>
        <v>1342</v>
      </c>
      <c r="T20" s="45"/>
      <c r="U20" s="44">
        <f>U19+V19</f>
        <v>535</v>
      </c>
      <c r="V20" s="45"/>
      <c r="W20" s="44">
        <f>W19+X19</f>
        <v>1140</v>
      </c>
      <c r="X20" s="45"/>
      <c r="Y20" s="44">
        <f>Y19+Z19</f>
        <v>0</v>
      </c>
      <c r="Z20" s="45"/>
      <c r="AA20" s="44">
        <f>AA19+AB19</f>
        <v>10802</v>
      </c>
      <c r="AB20" s="45"/>
      <c r="AC20" s="23">
        <f>Q20+S20+U20+W20+Y20</f>
        <v>10802</v>
      </c>
      <c r="AE20" s="5" t="s">
        <v>0</v>
      </c>
      <c r="AF20" s="24">
        <f>IFERROR(B20/Q20,"N.A.")</f>
        <v>5006.5157353885679</v>
      </c>
      <c r="AG20" s="25"/>
      <c r="AH20" s="24">
        <f>IFERROR(D20/S20,"N.A.")</f>
        <v>9336.2518628912057</v>
      </c>
      <c r="AI20" s="25"/>
      <c r="AJ20" s="24">
        <f>IFERROR(F20/U20,"N.A.")</f>
        <v>10000</v>
      </c>
      <c r="AK20" s="25"/>
      <c r="AL20" s="24">
        <f>IFERROR(H20/W20,"N.A.")</f>
        <v>7970.6842105263177</v>
      </c>
      <c r="AM20" s="25"/>
      <c r="AN20" s="24" t="str">
        <f>IFERROR(J20/Y20,"N.A.")</f>
        <v>N.A.</v>
      </c>
      <c r="AO20" s="25"/>
      <c r="AP20" s="24">
        <f>IFERROR(L20/AA20,"N.A.")</f>
        <v>6104.5690612849467</v>
      </c>
      <c r="AQ20" s="25"/>
      <c r="AR20" s="16">
        <f>IFERROR(N20/AC20, "N.A.")</f>
        <v>6104.5690612849476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9572445</v>
      </c>
      <c r="C27" s="2"/>
      <c r="D27" s="2">
        <v>12529249.999999998</v>
      </c>
      <c r="E27" s="2"/>
      <c r="F27" s="2">
        <v>5350000</v>
      </c>
      <c r="G27" s="2"/>
      <c r="H27" s="2">
        <v>6540300</v>
      </c>
      <c r="I27" s="2"/>
      <c r="J27" s="2"/>
      <c r="K27" s="2"/>
      <c r="L27" s="1">
        <f>B27+D27+F27+H27+J27</f>
        <v>33991995</v>
      </c>
      <c r="M27" s="13">
        <f>C27+E27+G27+I27+K27</f>
        <v>0</v>
      </c>
      <c r="N27" s="14">
        <f>L27+M27</f>
        <v>33991995</v>
      </c>
      <c r="P27" s="3" t="s">
        <v>12</v>
      </c>
      <c r="Q27" s="2">
        <v>1767</v>
      </c>
      <c r="R27" s="2">
        <v>0</v>
      </c>
      <c r="S27" s="2">
        <v>1342</v>
      </c>
      <c r="T27" s="2">
        <v>0</v>
      </c>
      <c r="U27" s="2">
        <v>535</v>
      </c>
      <c r="V27" s="2">
        <v>0</v>
      </c>
      <c r="W27" s="2">
        <v>687</v>
      </c>
      <c r="X27" s="2">
        <v>0</v>
      </c>
      <c r="Y27" s="2">
        <v>0</v>
      </c>
      <c r="Z27" s="2">
        <v>0</v>
      </c>
      <c r="AA27" s="1">
        <f>Q27+S27+U27+W27+Y27</f>
        <v>4331</v>
      </c>
      <c r="AB27" s="13">
        <f>R27+T27+V27+X27+Z27</f>
        <v>0</v>
      </c>
      <c r="AC27" s="14">
        <f>AA27+AB27</f>
        <v>4331</v>
      </c>
      <c r="AE27" s="3" t="s">
        <v>12</v>
      </c>
      <c r="AF27" s="2">
        <f>IFERROR(B27/Q27, "N.A.")</f>
        <v>5417.3429541595924</v>
      </c>
      <c r="AG27" s="2" t="str">
        <f t="shared" ref="AG27:AR31" si="15">IFERROR(C27/R27, "N.A.")</f>
        <v>N.A.</v>
      </c>
      <c r="AH27" s="2">
        <f t="shared" si="15"/>
        <v>9336.2518628912057</v>
      </c>
      <c r="AI27" s="2" t="str">
        <f t="shared" si="15"/>
        <v>N.A.</v>
      </c>
      <c r="AJ27" s="2">
        <f t="shared" si="15"/>
        <v>10000</v>
      </c>
      <c r="AK27" s="2" t="str">
        <f t="shared" si="15"/>
        <v>N.A.</v>
      </c>
      <c r="AL27" s="2">
        <f t="shared" si="15"/>
        <v>9520.0873362445418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7848.5326714384664</v>
      </c>
      <c r="AQ27" s="13" t="str">
        <f t="shared" si="15"/>
        <v>N.A.</v>
      </c>
      <c r="AR27" s="14">
        <f t="shared" si="15"/>
        <v>7848.5326714384664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219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219</v>
      </c>
      <c r="AB28" s="13">
        <f t="shared" si="18"/>
        <v>0</v>
      </c>
      <c r="AC28" s="14">
        <f t="shared" ref="AC28:AC30" si="19">AA28+AB28</f>
        <v>219</v>
      </c>
      <c r="AE28" s="3" t="s">
        <v>13</v>
      </c>
      <c r="AF28" s="2">
        <f t="shared" ref="AF28:AF31" si="20">IFERROR(B28/Q28, "N.A.")</f>
        <v>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3" t="str">
        <f t="shared" si="15"/>
        <v>N.A.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7712910.0000000009</v>
      </c>
      <c r="C29" s="2">
        <v>7559100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7712910.0000000009</v>
      </c>
      <c r="M29" s="13">
        <f t="shared" si="16"/>
        <v>7559100</v>
      </c>
      <c r="N29" s="14">
        <f t="shared" si="17"/>
        <v>15272010</v>
      </c>
      <c r="P29" s="3" t="s">
        <v>14</v>
      </c>
      <c r="Q29" s="2">
        <v>926</v>
      </c>
      <c r="R29" s="2">
        <v>1635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926</v>
      </c>
      <c r="AB29" s="13">
        <f t="shared" si="18"/>
        <v>1635</v>
      </c>
      <c r="AC29" s="14">
        <f t="shared" si="19"/>
        <v>2561</v>
      </c>
      <c r="AE29" s="3" t="s">
        <v>14</v>
      </c>
      <c r="AF29" s="2">
        <f t="shared" si="20"/>
        <v>8329.2764578833703</v>
      </c>
      <c r="AG29" s="2">
        <f t="shared" si="15"/>
        <v>4623.3027522935781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8329.2764578833703</v>
      </c>
      <c r="AQ29" s="13">
        <f t="shared" si="15"/>
        <v>4623.3027522935781</v>
      </c>
      <c r="AR29" s="14">
        <f t="shared" si="15"/>
        <v>5963.2994923857868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17285354.999999996</v>
      </c>
      <c r="C31" s="2">
        <v>7559100</v>
      </c>
      <c r="D31" s="2">
        <v>12529249.999999998</v>
      </c>
      <c r="E31" s="2"/>
      <c r="F31" s="2">
        <v>5350000</v>
      </c>
      <c r="G31" s="2"/>
      <c r="H31" s="2">
        <v>6540300</v>
      </c>
      <c r="I31" s="2"/>
      <c r="J31" s="2"/>
      <c r="K31" s="2"/>
      <c r="L31" s="1">
        <f t="shared" ref="L31" si="21">B31+D31+F31+H31+J31</f>
        <v>41704904.999999993</v>
      </c>
      <c r="M31" s="13">
        <f t="shared" ref="M31" si="22">C31+E31+G31+I31+K31</f>
        <v>7559100</v>
      </c>
      <c r="N31" s="21">
        <f t="shared" ref="N31" si="23">L31+M31</f>
        <v>49264004.999999993</v>
      </c>
      <c r="P31" s="4" t="s">
        <v>16</v>
      </c>
      <c r="Q31" s="2">
        <v>2912</v>
      </c>
      <c r="R31" s="2">
        <v>1635</v>
      </c>
      <c r="S31" s="2">
        <v>1342</v>
      </c>
      <c r="T31" s="2">
        <v>0</v>
      </c>
      <c r="U31" s="2">
        <v>535</v>
      </c>
      <c r="V31" s="2">
        <v>0</v>
      </c>
      <c r="W31" s="2">
        <v>687</v>
      </c>
      <c r="X31" s="2">
        <v>0</v>
      </c>
      <c r="Y31" s="2">
        <v>0</v>
      </c>
      <c r="Z31" s="2">
        <v>0</v>
      </c>
      <c r="AA31" s="1">
        <f t="shared" ref="AA31" si="24">Q31+S31+U31+W31+Y31</f>
        <v>5476</v>
      </c>
      <c r="AB31" s="13">
        <f t="shared" ref="AB31" si="25">R31+T31+V31+X31+Z31</f>
        <v>1635</v>
      </c>
      <c r="AC31" s="14">
        <f t="shared" ref="AC31" si="26">AA31+AB31</f>
        <v>7111</v>
      </c>
      <c r="AE31" s="4" t="s">
        <v>16</v>
      </c>
      <c r="AF31" s="2">
        <f t="shared" si="20"/>
        <v>5935.9048763736255</v>
      </c>
      <c r="AG31" s="2">
        <f t="shared" si="15"/>
        <v>4623.3027522935781</v>
      </c>
      <c r="AH31" s="2">
        <f t="shared" si="15"/>
        <v>9336.2518628912057</v>
      </c>
      <c r="AI31" s="2" t="str">
        <f t="shared" si="15"/>
        <v>N.A.</v>
      </c>
      <c r="AJ31" s="2">
        <f t="shared" si="15"/>
        <v>10000</v>
      </c>
      <c r="AK31" s="2" t="str">
        <f t="shared" si="15"/>
        <v>N.A.</v>
      </c>
      <c r="AL31" s="2">
        <f t="shared" si="15"/>
        <v>9520.0873362445418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7615.9432067202324</v>
      </c>
      <c r="AQ31" s="13">
        <f t="shared" ref="AQ31" si="28">IFERROR(M31/AB31, "N.A.")</f>
        <v>4623.3027522935781</v>
      </c>
      <c r="AR31" s="14">
        <f t="shared" ref="AR31" si="29">IFERROR(N31/AC31, "N.A.")</f>
        <v>6927.858950921107</v>
      </c>
    </row>
    <row r="32" spans="1:44" ht="15" customHeight="1" thickBot="1" x14ac:dyDescent="0.3">
      <c r="A32" s="5" t="s">
        <v>0</v>
      </c>
      <c r="B32" s="44">
        <f>B31+C31</f>
        <v>24844454.999999996</v>
      </c>
      <c r="C32" s="45"/>
      <c r="D32" s="44">
        <f>D31+E31</f>
        <v>12529249.999999998</v>
      </c>
      <c r="E32" s="45"/>
      <c r="F32" s="44">
        <f>F31+G31</f>
        <v>5350000</v>
      </c>
      <c r="G32" s="45"/>
      <c r="H32" s="44">
        <f>H31+I31</f>
        <v>6540300</v>
      </c>
      <c r="I32" s="45"/>
      <c r="J32" s="44">
        <f>J31+K31</f>
        <v>0</v>
      </c>
      <c r="K32" s="45"/>
      <c r="L32" s="44">
        <f>L31+M31</f>
        <v>49264004.999999993</v>
      </c>
      <c r="M32" s="46"/>
      <c r="N32" s="22">
        <f>B32+D32+F32+H32+J32</f>
        <v>49264004.999999993</v>
      </c>
      <c r="P32" s="5" t="s">
        <v>0</v>
      </c>
      <c r="Q32" s="44">
        <f>Q31+R31</f>
        <v>4547</v>
      </c>
      <c r="R32" s="45"/>
      <c r="S32" s="44">
        <f>S31+T31</f>
        <v>1342</v>
      </c>
      <c r="T32" s="45"/>
      <c r="U32" s="44">
        <f>U31+V31</f>
        <v>535</v>
      </c>
      <c r="V32" s="45"/>
      <c r="W32" s="44">
        <f>W31+X31</f>
        <v>687</v>
      </c>
      <c r="X32" s="45"/>
      <c r="Y32" s="44">
        <f>Y31+Z31</f>
        <v>0</v>
      </c>
      <c r="Z32" s="45"/>
      <c r="AA32" s="44">
        <f>AA31+AB31</f>
        <v>7111</v>
      </c>
      <c r="AB32" s="45"/>
      <c r="AC32" s="23">
        <f>Q32+S32+U32+W32+Y32</f>
        <v>7111</v>
      </c>
      <c r="AE32" s="5" t="s">
        <v>0</v>
      </c>
      <c r="AF32" s="24">
        <f>IFERROR(B32/Q32,"N.A.")</f>
        <v>5463.9223663954244</v>
      </c>
      <c r="AG32" s="25"/>
      <c r="AH32" s="24">
        <f>IFERROR(D32/S32,"N.A.")</f>
        <v>9336.2518628912057</v>
      </c>
      <c r="AI32" s="25"/>
      <c r="AJ32" s="24">
        <f>IFERROR(F32/U32,"N.A.")</f>
        <v>10000</v>
      </c>
      <c r="AK32" s="25"/>
      <c r="AL32" s="24">
        <f>IFERROR(H32/W32,"N.A.")</f>
        <v>9520.0873362445418</v>
      </c>
      <c r="AM32" s="25"/>
      <c r="AN32" s="24" t="str">
        <f>IFERROR(J32/Y32,"N.A.")</f>
        <v>N.A.</v>
      </c>
      <c r="AO32" s="25"/>
      <c r="AP32" s="24">
        <f>IFERROR(L32/AA32,"N.A.")</f>
        <v>6927.858950921107</v>
      </c>
      <c r="AQ32" s="25"/>
      <c r="AR32" s="16">
        <f>IFERROR(N32/AC32, "N.A.")</f>
        <v>6927.858950921107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1224210</v>
      </c>
      <c r="C39" s="2"/>
      <c r="D39" s="2"/>
      <c r="E39" s="2"/>
      <c r="F39" s="2"/>
      <c r="G39" s="2"/>
      <c r="H39" s="2">
        <v>2546280</v>
      </c>
      <c r="I39" s="2"/>
      <c r="J39" s="2"/>
      <c r="K39" s="2"/>
      <c r="L39" s="1">
        <f>B39+D39+F39+H39+J39</f>
        <v>3770490</v>
      </c>
      <c r="M39" s="13">
        <f>C39+E39+G39+I39+K39</f>
        <v>0</v>
      </c>
      <c r="N39" s="14">
        <f>L39+M39</f>
        <v>3770490</v>
      </c>
      <c r="P39" s="3" t="s">
        <v>12</v>
      </c>
      <c r="Q39" s="2">
        <v>219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453</v>
      </c>
      <c r="X39" s="2">
        <v>0</v>
      </c>
      <c r="Y39" s="2">
        <v>0</v>
      </c>
      <c r="Z39" s="2">
        <v>0</v>
      </c>
      <c r="AA39" s="1">
        <f>Q39+S39+U39+W39+Y39</f>
        <v>672</v>
      </c>
      <c r="AB39" s="13">
        <f>R39+T39+V39+X39+Z39</f>
        <v>0</v>
      </c>
      <c r="AC39" s="14">
        <f>AA39+AB39</f>
        <v>672</v>
      </c>
      <c r="AE39" s="3" t="s">
        <v>12</v>
      </c>
      <c r="AF39" s="2">
        <f>IFERROR(B39/Q39, "N.A.")</f>
        <v>5590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5620.9271523178804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5610.8482142857147</v>
      </c>
      <c r="AQ39" s="13" t="str">
        <f t="shared" si="30"/>
        <v>N.A.</v>
      </c>
      <c r="AR39" s="14">
        <f t="shared" si="30"/>
        <v>5610.8482142857147</v>
      </c>
    </row>
    <row r="40" spans="1:44" ht="15" customHeight="1" thickBot="1" x14ac:dyDescent="0.3">
      <c r="A40" s="3" t="s">
        <v>13</v>
      </c>
      <c r="B40" s="2">
        <v>9564059.9999999981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9564059.9999999981</v>
      </c>
      <c r="M40" s="13">
        <f t="shared" si="31"/>
        <v>0</v>
      </c>
      <c r="N40" s="14">
        <f t="shared" ref="N40:N42" si="32">L40+M40</f>
        <v>9564059.9999999981</v>
      </c>
      <c r="P40" s="3" t="s">
        <v>13</v>
      </c>
      <c r="Q40" s="2">
        <v>2083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2083</v>
      </c>
      <c r="AB40" s="13">
        <f t="shared" si="33"/>
        <v>0</v>
      </c>
      <c r="AC40" s="14">
        <f t="shared" ref="AC40:AC42" si="34">AA40+AB40</f>
        <v>2083</v>
      </c>
      <c r="AE40" s="3" t="s">
        <v>13</v>
      </c>
      <c r="AF40" s="2">
        <f t="shared" ref="AF40:AF43" si="35">IFERROR(B40/Q40, "N.A.")</f>
        <v>4591.4834373499752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4591.4834373499752</v>
      </c>
      <c r="AQ40" s="13" t="str">
        <f t="shared" si="30"/>
        <v>N.A.</v>
      </c>
      <c r="AR40" s="14">
        <f t="shared" si="30"/>
        <v>4591.4834373499752</v>
      </c>
    </row>
    <row r="41" spans="1:44" ht="15" customHeight="1" thickBot="1" x14ac:dyDescent="0.3">
      <c r="A41" s="3" t="s">
        <v>14</v>
      </c>
      <c r="B41" s="2">
        <v>2140000</v>
      </c>
      <c r="C41" s="2">
        <v>1203000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2140000</v>
      </c>
      <c r="M41" s="13">
        <f t="shared" si="31"/>
        <v>1203000</v>
      </c>
      <c r="N41" s="14">
        <f t="shared" si="32"/>
        <v>3343000</v>
      </c>
      <c r="P41" s="3" t="s">
        <v>14</v>
      </c>
      <c r="Q41" s="2">
        <v>535</v>
      </c>
      <c r="R41" s="2">
        <v>401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535</v>
      </c>
      <c r="AB41" s="13">
        <f t="shared" si="33"/>
        <v>401</v>
      </c>
      <c r="AC41" s="14">
        <f t="shared" si="34"/>
        <v>936</v>
      </c>
      <c r="AE41" s="3" t="s">
        <v>14</v>
      </c>
      <c r="AF41" s="2">
        <f t="shared" si="35"/>
        <v>4000</v>
      </c>
      <c r="AG41" s="2">
        <f t="shared" si="30"/>
        <v>3000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4000</v>
      </c>
      <c r="AQ41" s="13">
        <f t="shared" si="30"/>
        <v>3000</v>
      </c>
      <c r="AR41" s="14">
        <f t="shared" si="30"/>
        <v>3571.5811965811968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12928269.999999998</v>
      </c>
      <c r="C43" s="2">
        <v>1203000</v>
      </c>
      <c r="D43" s="2"/>
      <c r="E43" s="2"/>
      <c r="F43" s="2"/>
      <c r="G43" s="2"/>
      <c r="H43" s="2">
        <v>2546280</v>
      </c>
      <c r="I43" s="2"/>
      <c r="J43" s="2"/>
      <c r="K43" s="2"/>
      <c r="L43" s="1">
        <f t="shared" ref="L43" si="36">B43+D43+F43+H43+J43</f>
        <v>15474549.999999998</v>
      </c>
      <c r="M43" s="13">
        <f t="shared" ref="M43" si="37">C43+E43+G43+I43+K43</f>
        <v>1203000</v>
      </c>
      <c r="N43" s="21">
        <f t="shared" ref="N43" si="38">L43+M43</f>
        <v>16677549.999999998</v>
      </c>
      <c r="P43" s="4" t="s">
        <v>16</v>
      </c>
      <c r="Q43" s="2">
        <v>2837</v>
      </c>
      <c r="R43" s="2">
        <v>401</v>
      </c>
      <c r="S43" s="2">
        <v>0</v>
      </c>
      <c r="T43" s="2">
        <v>0</v>
      </c>
      <c r="U43" s="2">
        <v>0</v>
      </c>
      <c r="V43" s="2">
        <v>0</v>
      </c>
      <c r="W43" s="2">
        <v>453</v>
      </c>
      <c r="X43" s="2">
        <v>0</v>
      </c>
      <c r="Y43" s="2">
        <v>0</v>
      </c>
      <c r="Z43" s="2">
        <v>0</v>
      </c>
      <c r="AA43" s="1">
        <f t="shared" ref="AA43" si="39">Q43+S43+U43+W43+Y43</f>
        <v>3290</v>
      </c>
      <c r="AB43" s="13">
        <f t="shared" ref="AB43" si="40">R43+T43+V43+X43+Z43</f>
        <v>401</v>
      </c>
      <c r="AC43" s="21">
        <f t="shared" ref="AC43" si="41">AA43+AB43</f>
        <v>3691</v>
      </c>
      <c r="AE43" s="4" t="s">
        <v>16</v>
      </c>
      <c r="AF43" s="2">
        <f t="shared" si="35"/>
        <v>4557.0215015861822</v>
      </c>
      <c r="AG43" s="2">
        <f t="shared" si="30"/>
        <v>3000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5620.9271523178804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4703.510638297872</v>
      </c>
      <c r="AQ43" s="13">
        <f t="shared" ref="AQ43" si="43">IFERROR(M43/AB43, "N.A.")</f>
        <v>3000</v>
      </c>
      <c r="AR43" s="14">
        <f t="shared" ref="AR43" si="44">IFERROR(N43/AC43, "N.A.")</f>
        <v>4518.4367380113781</v>
      </c>
    </row>
    <row r="44" spans="1:44" ht="15" customHeight="1" thickBot="1" x14ac:dyDescent="0.3">
      <c r="A44" s="5" t="s">
        <v>0</v>
      </c>
      <c r="B44" s="44">
        <f>B43+C43</f>
        <v>14131269.999999998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2546280</v>
      </c>
      <c r="I44" s="45"/>
      <c r="J44" s="44">
        <f>J43+K43</f>
        <v>0</v>
      </c>
      <c r="K44" s="45"/>
      <c r="L44" s="44">
        <f>L43+M43</f>
        <v>16677549.999999998</v>
      </c>
      <c r="M44" s="46"/>
      <c r="N44" s="22">
        <f>B44+D44+F44+H44+J44</f>
        <v>16677549.999999998</v>
      </c>
      <c r="P44" s="5" t="s">
        <v>0</v>
      </c>
      <c r="Q44" s="44">
        <f>Q43+R43</f>
        <v>3238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453</v>
      </c>
      <c r="X44" s="45"/>
      <c r="Y44" s="44">
        <f>Y43+Z43</f>
        <v>0</v>
      </c>
      <c r="Z44" s="45"/>
      <c r="AA44" s="44">
        <f>AA43+AB43</f>
        <v>3691</v>
      </c>
      <c r="AB44" s="46"/>
      <c r="AC44" s="22">
        <f>Q44+S44+U44+W44+Y44</f>
        <v>3691</v>
      </c>
      <c r="AE44" s="5" t="s">
        <v>0</v>
      </c>
      <c r="AF44" s="24">
        <f>IFERROR(B44/Q44,"N.A.")</f>
        <v>4364.1970352069175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5620.9271523178804</v>
      </c>
      <c r="AM44" s="25"/>
      <c r="AN44" s="24" t="str">
        <f>IFERROR(J44/Y44,"N.A.")</f>
        <v>N.A.</v>
      </c>
      <c r="AO44" s="25"/>
      <c r="AP44" s="24">
        <f>IFERROR(L44/AA44,"N.A.")</f>
        <v>4518.4367380113781</v>
      </c>
      <c r="AQ44" s="25"/>
      <c r="AR44" s="16">
        <f>IFERROR(N44/AC44, "N.A.")</f>
        <v>4518.4367380113781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25837636.000000011</v>
      </c>
      <c r="C15" s="2"/>
      <c r="D15" s="2">
        <v>14033475</v>
      </c>
      <c r="E15" s="2"/>
      <c r="F15" s="2">
        <v>7897890.0000000009</v>
      </c>
      <c r="G15" s="2"/>
      <c r="H15" s="2">
        <v>64638906.000000022</v>
      </c>
      <c r="I15" s="2"/>
      <c r="J15" s="2">
        <v>0</v>
      </c>
      <c r="K15" s="2"/>
      <c r="L15" s="1">
        <f>B15+D15+F15+H15+J15</f>
        <v>112407907.00000003</v>
      </c>
      <c r="M15" s="13">
        <f>C15+E15+G15+I15+K15</f>
        <v>0</v>
      </c>
      <c r="N15" s="14">
        <f>L15+M15</f>
        <v>112407907.00000003</v>
      </c>
      <c r="P15" s="3" t="s">
        <v>12</v>
      </c>
      <c r="Q15" s="2">
        <v>6703</v>
      </c>
      <c r="R15" s="2">
        <v>0</v>
      </c>
      <c r="S15" s="2">
        <v>2834</v>
      </c>
      <c r="T15" s="2">
        <v>0</v>
      </c>
      <c r="U15" s="2">
        <v>1956</v>
      </c>
      <c r="V15" s="2">
        <v>0</v>
      </c>
      <c r="W15" s="2">
        <v>15550</v>
      </c>
      <c r="X15" s="2">
        <v>0</v>
      </c>
      <c r="Y15" s="2">
        <v>1691</v>
      </c>
      <c r="Z15" s="2">
        <v>0</v>
      </c>
      <c r="AA15" s="1">
        <f>Q15+S15+U15+W15+Y15</f>
        <v>28734</v>
      </c>
      <c r="AB15" s="13">
        <f>R15+T15+V15+X15+Z15</f>
        <v>0</v>
      </c>
      <c r="AC15" s="14">
        <f>AA15+AB15</f>
        <v>28734</v>
      </c>
      <c r="AE15" s="3" t="s">
        <v>12</v>
      </c>
      <c r="AF15" s="2">
        <f>IFERROR(B15/Q15, "N.A.")</f>
        <v>3854.6376249440564</v>
      </c>
      <c r="AG15" s="2" t="str">
        <f t="shared" ref="AG15:AR19" si="0">IFERROR(C15/R15, "N.A.")</f>
        <v>N.A.</v>
      </c>
      <c r="AH15" s="2">
        <f t="shared" si="0"/>
        <v>4951.8260409315453</v>
      </c>
      <c r="AI15" s="2" t="str">
        <f t="shared" si="0"/>
        <v>N.A.</v>
      </c>
      <c r="AJ15" s="2">
        <f t="shared" si="0"/>
        <v>4037.7760736196324</v>
      </c>
      <c r="AK15" s="2" t="str">
        <f t="shared" si="0"/>
        <v>N.A.</v>
      </c>
      <c r="AL15" s="2">
        <f t="shared" si="0"/>
        <v>4156.8428295819949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3912.0173661864005</v>
      </c>
      <c r="AQ15" s="13" t="str">
        <f t="shared" si="0"/>
        <v>N.A.</v>
      </c>
      <c r="AR15" s="14">
        <f t="shared" si="0"/>
        <v>3912.0173661864005</v>
      </c>
    </row>
    <row r="16" spans="1:44" ht="15" customHeight="1" thickBot="1" x14ac:dyDescent="0.3">
      <c r="A16" s="3" t="s">
        <v>13</v>
      </c>
      <c r="B16" s="2">
        <v>30103090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30103090</v>
      </c>
      <c r="M16" s="13">
        <f t="shared" si="1"/>
        <v>0</v>
      </c>
      <c r="N16" s="14">
        <f t="shared" ref="N16:N18" si="2">L16+M16</f>
        <v>30103090</v>
      </c>
      <c r="P16" s="3" t="s">
        <v>13</v>
      </c>
      <c r="Q16" s="2">
        <v>8113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8113</v>
      </c>
      <c r="AB16" s="13">
        <f t="shared" si="3"/>
        <v>0</v>
      </c>
      <c r="AC16" s="14">
        <f t="shared" ref="AC16:AC18" si="4">AA16+AB16</f>
        <v>8113</v>
      </c>
      <c r="AE16" s="3" t="s">
        <v>13</v>
      </c>
      <c r="AF16" s="2">
        <f t="shared" ref="AF16:AF19" si="5">IFERROR(B16/Q16, "N.A.")</f>
        <v>3710.475779612967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3710.475779612967</v>
      </c>
      <c r="AQ16" s="13" t="str">
        <f t="shared" si="0"/>
        <v>N.A.</v>
      </c>
      <c r="AR16" s="14">
        <f t="shared" si="0"/>
        <v>3710.475779612967</v>
      </c>
    </row>
    <row r="17" spans="1:44" ht="15" customHeight="1" thickBot="1" x14ac:dyDescent="0.3">
      <c r="A17" s="3" t="s">
        <v>14</v>
      </c>
      <c r="B17" s="2">
        <v>72744512.999999985</v>
      </c>
      <c r="C17" s="2">
        <v>439987088.00000012</v>
      </c>
      <c r="D17" s="2">
        <v>11925204</v>
      </c>
      <c r="E17" s="2">
        <v>11070400</v>
      </c>
      <c r="F17" s="2"/>
      <c r="G17" s="2">
        <v>37428020</v>
      </c>
      <c r="H17" s="2"/>
      <c r="I17" s="2">
        <v>42620044.999999993</v>
      </c>
      <c r="J17" s="2">
        <v>0</v>
      </c>
      <c r="K17" s="2"/>
      <c r="L17" s="1">
        <f t="shared" si="1"/>
        <v>84669716.999999985</v>
      </c>
      <c r="M17" s="13">
        <f t="shared" si="1"/>
        <v>531105553.00000012</v>
      </c>
      <c r="N17" s="14">
        <f t="shared" si="2"/>
        <v>615775270.00000012</v>
      </c>
      <c r="P17" s="3" t="s">
        <v>14</v>
      </c>
      <c r="Q17" s="2">
        <v>14718</v>
      </c>
      <c r="R17" s="2">
        <v>57041</v>
      </c>
      <c r="S17" s="2">
        <v>3526</v>
      </c>
      <c r="T17" s="2">
        <v>860</v>
      </c>
      <c r="U17" s="2">
        <v>0</v>
      </c>
      <c r="V17" s="2">
        <v>4858</v>
      </c>
      <c r="W17" s="2">
        <v>0</v>
      </c>
      <c r="X17" s="2">
        <v>4636</v>
      </c>
      <c r="Y17" s="2">
        <v>4788</v>
      </c>
      <c r="Z17" s="2">
        <v>0</v>
      </c>
      <c r="AA17" s="1">
        <f t="shared" si="3"/>
        <v>23032</v>
      </c>
      <c r="AB17" s="13">
        <f t="shared" si="3"/>
        <v>67395</v>
      </c>
      <c r="AC17" s="14">
        <f t="shared" si="4"/>
        <v>90427</v>
      </c>
      <c r="AE17" s="3" t="s">
        <v>14</v>
      </c>
      <c r="AF17" s="2">
        <f t="shared" si="5"/>
        <v>4942.5542193232768</v>
      </c>
      <c r="AG17" s="2">
        <f t="shared" si="0"/>
        <v>7713.5233954523956</v>
      </c>
      <c r="AH17" s="2">
        <f t="shared" si="0"/>
        <v>3382.0771412365289</v>
      </c>
      <c r="AI17" s="2">
        <f t="shared" si="0"/>
        <v>12872.558139534884</v>
      </c>
      <c r="AJ17" s="2" t="str">
        <f t="shared" si="0"/>
        <v>N.A.</v>
      </c>
      <c r="AK17" s="2">
        <f t="shared" si="0"/>
        <v>7704.4092219020176</v>
      </c>
      <c r="AL17" s="2" t="str">
        <f t="shared" si="0"/>
        <v>N.A.</v>
      </c>
      <c r="AM17" s="2">
        <f t="shared" si="0"/>
        <v>9193.2797670405507</v>
      </c>
      <c r="AN17" s="2">
        <f t="shared" si="0"/>
        <v>0</v>
      </c>
      <c r="AO17" s="2" t="str">
        <f t="shared" si="0"/>
        <v>N.A.</v>
      </c>
      <c r="AP17" s="15">
        <f t="shared" si="0"/>
        <v>3676.1773619312253</v>
      </c>
      <c r="AQ17" s="13">
        <f t="shared" si="0"/>
        <v>7880.4889531864401</v>
      </c>
      <c r="AR17" s="14">
        <f t="shared" si="0"/>
        <v>6809.6394882059576</v>
      </c>
    </row>
    <row r="18" spans="1:44" ht="15" customHeight="1" thickBot="1" x14ac:dyDescent="0.3">
      <c r="A18" s="3" t="s">
        <v>15</v>
      </c>
      <c r="B18" s="2">
        <v>13826306.000000002</v>
      </c>
      <c r="C18" s="2"/>
      <c r="D18" s="2"/>
      <c r="E18" s="2"/>
      <c r="F18" s="2"/>
      <c r="G18" s="2">
        <v>3286089.0000000005</v>
      </c>
      <c r="H18" s="2">
        <v>1383400</v>
      </c>
      <c r="I18" s="2"/>
      <c r="J18" s="2">
        <v>0</v>
      </c>
      <c r="K18" s="2"/>
      <c r="L18" s="1">
        <f t="shared" si="1"/>
        <v>15209706.000000002</v>
      </c>
      <c r="M18" s="13">
        <f t="shared" si="1"/>
        <v>3286089.0000000005</v>
      </c>
      <c r="N18" s="14">
        <f t="shared" si="2"/>
        <v>18495795.000000004</v>
      </c>
      <c r="P18" s="3" t="s">
        <v>15</v>
      </c>
      <c r="Q18" s="2">
        <v>3670</v>
      </c>
      <c r="R18" s="2">
        <v>0</v>
      </c>
      <c r="S18" s="2">
        <v>0</v>
      </c>
      <c r="T18" s="2">
        <v>0</v>
      </c>
      <c r="U18" s="2">
        <v>0</v>
      </c>
      <c r="V18" s="2">
        <v>915</v>
      </c>
      <c r="W18" s="2">
        <v>1971</v>
      </c>
      <c r="X18" s="2">
        <v>0</v>
      </c>
      <c r="Y18" s="2">
        <v>355</v>
      </c>
      <c r="Z18" s="2">
        <v>0</v>
      </c>
      <c r="AA18" s="1">
        <f t="shared" si="3"/>
        <v>5996</v>
      </c>
      <c r="AB18" s="13">
        <f t="shared" si="3"/>
        <v>915</v>
      </c>
      <c r="AC18" s="21">
        <f t="shared" si="4"/>
        <v>6911</v>
      </c>
      <c r="AE18" s="3" t="s">
        <v>15</v>
      </c>
      <c r="AF18" s="2">
        <f t="shared" si="5"/>
        <v>3767.3858310626706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3591.3540983606563</v>
      </c>
      <c r="AL18" s="2">
        <f t="shared" si="0"/>
        <v>701.87721968543883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2536.6420947298202</v>
      </c>
      <c r="AQ18" s="13">
        <f t="shared" si="0"/>
        <v>3591.3540983606563</v>
      </c>
      <c r="AR18" s="14">
        <f t="shared" si="0"/>
        <v>2676.2834611488938</v>
      </c>
    </row>
    <row r="19" spans="1:44" ht="15" customHeight="1" thickBot="1" x14ac:dyDescent="0.3">
      <c r="A19" s="4" t="s">
        <v>16</v>
      </c>
      <c r="B19" s="2">
        <v>142511545.00000003</v>
      </c>
      <c r="C19" s="2">
        <v>439987088.00000012</v>
      </c>
      <c r="D19" s="2">
        <v>25958679.000000004</v>
      </c>
      <c r="E19" s="2">
        <v>11070400</v>
      </c>
      <c r="F19" s="2">
        <v>7897890.0000000009</v>
      </c>
      <c r="G19" s="2">
        <v>40714108.999999993</v>
      </c>
      <c r="H19" s="2">
        <v>66022305.99999997</v>
      </c>
      <c r="I19" s="2">
        <v>42620044.999999993</v>
      </c>
      <c r="J19" s="2">
        <v>0</v>
      </c>
      <c r="K19" s="2"/>
      <c r="L19" s="1">
        <f t="shared" ref="L19" si="6">B19+D19+F19+H19+J19</f>
        <v>242390420</v>
      </c>
      <c r="M19" s="13">
        <f t="shared" ref="M19" si="7">C19+E19+G19+I19+K19</f>
        <v>534391642.00000012</v>
      </c>
      <c r="N19" s="21">
        <f t="shared" ref="N19" si="8">L19+M19</f>
        <v>776782062.00000012</v>
      </c>
      <c r="P19" s="4" t="s">
        <v>16</v>
      </c>
      <c r="Q19" s="2">
        <v>33204</v>
      </c>
      <c r="R19" s="2">
        <v>57041</v>
      </c>
      <c r="S19" s="2">
        <v>6360</v>
      </c>
      <c r="T19" s="2">
        <v>860</v>
      </c>
      <c r="U19" s="2">
        <v>1956</v>
      </c>
      <c r="V19" s="2">
        <v>5773</v>
      </c>
      <c r="W19" s="2">
        <v>17521</v>
      </c>
      <c r="X19" s="2">
        <v>4636</v>
      </c>
      <c r="Y19" s="2">
        <v>6834</v>
      </c>
      <c r="Z19" s="2">
        <v>0</v>
      </c>
      <c r="AA19" s="1">
        <f t="shared" ref="AA19" si="9">Q19+S19+U19+W19+Y19</f>
        <v>65875</v>
      </c>
      <c r="AB19" s="13">
        <f t="shared" ref="AB19" si="10">R19+T19+V19+X19+Z19</f>
        <v>68310</v>
      </c>
      <c r="AC19" s="14">
        <f t="shared" ref="AC19" si="11">AA19+AB19</f>
        <v>134185</v>
      </c>
      <c r="AE19" s="4" t="s">
        <v>16</v>
      </c>
      <c r="AF19" s="2">
        <f t="shared" si="5"/>
        <v>4291.9993073123733</v>
      </c>
      <c r="AG19" s="2">
        <f t="shared" si="0"/>
        <v>7713.5233954523956</v>
      </c>
      <c r="AH19" s="2">
        <f t="shared" si="0"/>
        <v>4081.5533018867932</v>
      </c>
      <c r="AI19" s="2">
        <f t="shared" si="0"/>
        <v>12872.558139534884</v>
      </c>
      <c r="AJ19" s="2">
        <f t="shared" si="0"/>
        <v>4037.7760736196324</v>
      </c>
      <c r="AK19" s="2">
        <f t="shared" si="0"/>
        <v>7052.5045903343134</v>
      </c>
      <c r="AL19" s="2">
        <f t="shared" si="0"/>
        <v>3768.181382341189</v>
      </c>
      <c r="AM19" s="2">
        <f t="shared" si="0"/>
        <v>9193.2797670405507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3679.5509677419354</v>
      </c>
      <c r="AQ19" s="13">
        <f t="shared" ref="AQ19" si="13">IFERROR(M19/AB19, "N.A.")</f>
        <v>7823.0367735324271</v>
      </c>
      <c r="AR19" s="14">
        <f t="shared" ref="AR19" si="14">IFERROR(N19/AC19, "N.A.")</f>
        <v>5788.8889369154531</v>
      </c>
    </row>
    <row r="20" spans="1:44" ht="15" customHeight="1" thickBot="1" x14ac:dyDescent="0.3">
      <c r="A20" s="5" t="s">
        <v>0</v>
      </c>
      <c r="B20" s="44">
        <f>B19+C19</f>
        <v>582498633.00000012</v>
      </c>
      <c r="C20" s="45"/>
      <c r="D20" s="44">
        <f>D19+E19</f>
        <v>37029079</v>
      </c>
      <c r="E20" s="45"/>
      <c r="F20" s="44">
        <f>F19+G19</f>
        <v>48611998.999999993</v>
      </c>
      <c r="G20" s="45"/>
      <c r="H20" s="44">
        <f>H19+I19</f>
        <v>108642350.99999997</v>
      </c>
      <c r="I20" s="45"/>
      <c r="J20" s="44">
        <f>J19+K19</f>
        <v>0</v>
      </c>
      <c r="K20" s="45"/>
      <c r="L20" s="44">
        <f>L19+M19</f>
        <v>776782062.00000012</v>
      </c>
      <c r="M20" s="46"/>
      <c r="N20" s="22">
        <f>B20+D20+F20+H20+J20</f>
        <v>776782062.00000012</v>
      </c>
      <c r="P20" s="5" t="s">
        <v>0</v>
      </c>
      <c r="Q20" s="44">
        <f>Q19+R19</f>
        <v>90245</v>
      </c>
      <c r="R20" s="45"/>
      <c r="S20" s="44">
        <f>S19+T19</f>
        <v>7220</v>
      </c>
      <c r="T20" s="45"/>
      <c r="U20" s="44">
        <f>U19+V19</f>
        <v>7729</v>
      </c>
      <c r="V20" s="45"/>
      <c r="W20" s="44">
        <f>W19+X19</f>
        <v>22157</v>
      </c>
      <c r="X20" s="45"/>
      <c r="Y20" s="44">
        <f>Y19+Z19</f>
        <v>6834</v>
      </c>
      <c r="Z20" s="45"/>
      <c r="AA20" s="44">
        <f>AA19+AB19</f>
        <v>134185</v>
      </c>
      <c r="AB20" s="45"/>
      <c r="AC20" s="23">
        <f>Q20+S20+U20+W20+Y20</f>
        <v>134185</v>
      </c>
      <c r="AE20" s="5" t="s">
        <v>0</v>
      </c>
      <c r="AF20" s="24">
        <f>IFERROR(B20/Q20,"N.A.")</f>
        <v>6454.6360795611954</v>
      </c>
      <c r="AG20" s="25"/>
      <c r="AH20" s="24">
        <f>IFERROR(D20/S20,"N.A.")</f>
        <v>5128.6813019390584</v>
      </c>
      <c r="AI20" s="25"/>
      <c r="AJ20" s="24">
        <f>IFERROR(F20/U20,"N.A.")</f>
        <v>6289.5586751196779</v>
      </c>
      <c r="AK20" s="25"/>
      <c r="AL20" s="24">
        <f>IFERROR(H20/W20,"N.A.")</f>
        <v>4903.2969716116786</v>
      </c>
      <c r="AM20" s="25"/>
      <c r="AN20" s="24">
        <f>IFERROR(J20/Y20,"N.A.")</f>
        <v>0</v>
      </c>
      <c r="AO20" s="25"/>
      <c r="AP20" s="24">
        <f>IFERROR(L20/AA20,"N.A.")</f>
        <v>5788.8889369154531</v>
      </c>
      <c r="AQ20" s="25"/>
      <c r="AR20" s="16">
        <f>IFERROR(N20/AC20, "N.A.")</f>
        <v>5788.8889369154531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19276470</v>
      </c>
      <c r="C27" s="2"/>
      <c r="D27" s="2">
        <v>14033475</v>
      </c>
      <c r="E27" s="2"/>
      <c r="F27" s="2">
        <v>6306240</v>
      </c>
      <c r="G27" s="2"/>
      <c r="H27" s="2">
        <v>37400053.000000007</v>
      </c>
      <c r="I27" s="2"/>
      <c r="J27" s="2">
        <v>0</v>
      </c>
      <c r="K27" s="2"/>
      <c r="L27" s="1">
        <f>B27+D27+F27+H27+J27</f>
        <v>77016238</v>
      </c>
      <c r="M27" s="13">
        <f>C27+E27+G27+I27+K27</f>
        <v>0</v>
      </c>
      <c r="N27" s="14">
        <f>L27+M27</f>
        <v>77016238</v>
      </c>
      <c r="P27" s="3" t="s">
        <v>12</v>
      </c>
      <c r="Q27" s="2">
        <v>4751</v>
      </c>
      <c r="R27" s="2">
        <v>0</v>
      </c>
      <c r="S27" s="2">
        <v>2834</v>
      </c>
      <c r="T27" s="2">
        <v>0</v>
      </c>
      <c r="U27" s="2">
        <v>1449</v>
      </c>
      <c r="V27" s="2">
        <v>0</v>
      </c>
      <c r="W27" s="2">
        <v>7407</v>
      </c>
      <c r="X27" s="2">
        <v>0</v>
      </c>
      <c r="Y27" s="2">
        <v>816</v>
      </c>
      <c r="Z27" s="2">
        <v>0</v>
      </c>
      <c r="AA27" s="1">
        <f>Q27+S27+U27+W27+Y27</f>
        <v>17257</v>
      </c>
      <c r="AB27" s="13">
        <f>R27+T27+V27+X27+Z27</f>
        <v>0</v>
      </c>
      <c r="AC27" s="14">
        <f>AA27+AB27</f>
        <v>17257</v>
      </c>
      <c r="AE27" s="3" t="s">
        <v>12</v>
      </c>
      <c r="AF27" s="2">
        <f>IFERROR(B27/Q27, "N.A.")</f>
        <v>4057.3500315723004</v>
      </c>
      <c r="AG27" s="2" t="str">
        <f t="shared" ref="AG27:AR31" si="15">IFERROR(C27/R27, "N.A.")</f>
        <v>N.A.</v>
      </c>
      <c r="AH27" s="2">
        <f t="shared" si="15"/>
        <v>4951.8260409315453</v>
      </c>
      <c r="AI27" s="2" t="str">
        <f t="shared" si="15"/>
        <v>N.A.</v>
      </c>
      <c r="AJ27" s="2">
        <f t="shared" si="15"/>
        <v>4352.1325051759832</v>
      </c>
      <c r="AK27" s="2" t="str">
        <f t="shared" si="15"/>
        <v>N.A.</v>
      </c>
      <c r="AL27" s="2">
        <f t="shared" si="15"/>
        <v>5049.2848656676124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4462.8984180332618</v>
      </c>
      <c r="AQ27" s="13" t="str">
        <f t="shared" si="15"/>
        <v>N.A.</v>
      </c>
      <c r="AR27" s="14">
        <f t="shared" si="15"/>
        <v>4462.8984180332618</v>
      </c>
    </row>
    <row r="28" spans="1:44" ht="15" customHeight="1" thickBot="1" x14ac:dyDescent="0.3">
      <c r="A28" s="3" t="s">
        <v>13</v>
      </c>
      <c r="B28" s="2">
        <v>7171819.9999999991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7171819.9999999991</v>
      </c>
      <c r="M28" s="13">
        <f t="shared" si="16"/>
        <v>0</v>
      </c>
      <c r="N28" s="14">
        <f t="shared" ref="N28:N30" si="17">L28+M28</f>
        <v>7171819.9999999991</v>
      </c>
      <c r="P28" s="3" t="s">
        <v>13</v>
      </c>
      <c r="Q28" s="2">
        <v>1164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1164</v>
      </c>
      <c r="AB28" s="13">
        <f t="shared" si="18"/>
        <v>0</v>
      </c>
      <c r="AC28" s="14">
        <f t="shared" ref="AC28:AC30" si="19">AA28+AB28</f>
        <v>1164</v>
      </c>
      <c r="AE28" s="3" t="s">
        <v>13</v>
      </c>
      <c r="AF28" s="2">
        <f t="shared" ref="AF28:AF31" si="20">IFERROR(B28/Q28, "N.A.")</f>
        <v>6161.3573883161507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6161.3573883161507</v>
      </c>
      <c r="AQ28" s="13" t="str">
        <f t="shared" si="15"/>
        <v>N.A.</v>
      </c>
      <c r="AR28" s="14">
        <f t="shared" si="15"/>
        <v>6161.3573883161507</v>
      </c>
    </row>
    <row r="29" spans="1:44" ht="15" customHeight="1" thickBot="1" x14ac:dyDescent="0.3">
      <c r="A29" s="3" t="s">
        <v>14</v>
      </c>
      <c r="B29" s="2">
        <v>43580020.999999993</v>
      </c>
      <c r="C29" s="2">
        <v>273037700</v>
      </c>
      <c r="D29" s="2">
        <v>9723179</v>
      </c>
      <c r="E29" s="2">
        <v>6870399.9999999991</v>
      </c>
      <c r="F29" s="2"/>
      <c r="G29" s="2">
        <v>22293900</v>
      </c>
      <c r="H29" s="2"/>
      <c r="I29" s="2">
        <v>31243725.000000004</v>
      </c>
      <c r="J29" s="2">
        <v>0</v>
      </c>
      <c r="K29" s="2"/>
      <c r="L29" s="1">
        <f t="shared" si="16"/>
        <v>53303199.999999993</v>
      </c>
      <c r="M29" s="13">
        <f t="shared" si="16"/>
        <v>333445725</v>
      </c>
      <c r="N29" s="14">
        <f t="shared" si="17"/>
        <v>386748925</v>
      </c>
      <c r="P29" s="3" t="s">
        <v>14</v>
      </c>
      <c r="Q29" s="2">
        <v>7944</v>
      </c>
      <c r="R29" s="2">
        <v>33327</v>
      </c>
      <c r="S29" s="2">
        <v>2834</v>
      </c>
      <c r="T29" s="2">
        <v>560</v>
      </c>
      <c r="U29" s="2">
        <v>0</v>
      </c>
      <c r="V29" s="2">
        <v>3696</v>
      </c>
      <c r="W29" s="2">
        <v>0</v>
      </c>
      <c r="X29" s="2">
        <v>2618</v>
      </c>
      <c r="Y29" s="2">
        <v>988</v>
      </c>
      <c r="Z29" s="2">
        <v>0</v>
      </c>
      <c r="AA29" s="1">
        <f t="shared" si="18"/>
        <v>11766</v>
      </c>
      <c r="AB29" s="13">
        <f t="shared" si="18"/>
        <v>40201</v>
      </c>
      <c r="AC29" s="14">
        <f t="shared" si="19"/>
        <v>51967</v>
      </c>
      <c r="AE29" s="3" t="s">
        <v>14</v>
      </c>
      <c r="AF29" s="2">
        <f t="shared" si="20"/>
        <v>5485.9039526686802</v>
      </c>
      <c r="AG29" s="2">
        <f t="shared" si="15"/>
        <v>8192.6876106460222</v>
      </c>
      <c r="AH29" s="2">
        <f t="shared" si="15"/>
        <v>3430.9029640084686</v>
      </c>
      <c r="AI29" s="2">
        <f t="shared" si="15"/>
        <v>12268.571428571428</v>
      </c>
      <c r="AJ29" s="2" t="str">
        <f t="shared" si="15"/>
        <v>N.A.</v>
      </c>
      <c r="AK29" s="2">
        <f t="shared" si="15"/>
        <v>6031.8993506493507</v>
      </c>
      <c r="AL29" s="2" t="str">
        <f t="shared" si="15"/>
        <v>N.A.</v>
      </c>
      <c r="AM29" s="2">
        <f t="shared" si="15"/>
        <v>11934.195951107717</v>
      </c>
      <c r="AN29" s="2">
        <f t="shared" si="15"/>
        <v>0</v>
      </c>
      <c r="AO29" s="2" t="str">
        <f t="shared" si="15"/>
        <v>N.A.</v>
      </c>
      <c r="AP29" s="15">
        <f t="shared" si="15"/>
        <v>4530.2736698963108</v>
      </c>
      <c r="AQ29" s="13">
        <f t="shared" si="15"/>
        <v>8294.4634461829301</v>
      </c>
      <c r="AR29" s="14">
        <f t="shared" si="15"/>
        <v>7442.2022629745798</v>
      </c>
    </row>
    <row r="30" spans="1:44" ht="15" customHeight="1" thickBot="1" x14ac:dyDescent="0.3">
      <c r="A30" s="3" t="s">
        <v>15</v>
      </c>
      <c r="B30" s="2">
        <v>12996405.999999998</v>
      </c>
      <c r="C30" s="2"/>
      <c r="D30" s="2"/>
      <c r="E30" s="2"/>
      <c r="F30" s="2"/>
      <c r="G30" s="2">
        <v>3286089.0000000005</v>
      </c>
      <c r="H30" s="2">
        <v>1383400</v>
      </c>
      <c r="I30" s="2"/>
      <c r="J30" s="2">
        <v>0</v>
      </c>
      <c r="K30" s="2"/>
      <c r="L30" s="1">
        <f t="shared" si="16"/>
        <v>14379805.999999998</v>
      </c>
      <c r="M30" s="13">
        <f t="shared" si="16"/>
        <v>3286089.0000000005</v>
      </c>
      <c r="N30" s="14">
        <f t="shared" si="17"/>
        <v>17665895</v>
      </c>
      <c r="P30" s="3" t="s">
        <v>15</v>
      </c>
      <c r="Q30" s="2">
        <v>3477</v>
      </c>
      <c r="R30" s="2">
        <v>0</v>
      </c>
      <c r="S30" s="2">
        <v>0</v>
      </c>
      <c r="T30" s="2">
        <v>0</v>
      </c>
      <c r="U30" s="2">
        <v>0</v>
      </c>
      <c r="V30" s="2">
        <v>915</v>
      </c>
      <c r="W30" s="2">
        <v>1971</v>
      </c>
      <c r="X30" s="2">
        <v>0</v>
      </c>
      <c r="Y30" s="2">
        <v>355</v>
      </c>
      <c r="Z30" s="2">
        <v>0</v>
      </c>
      <c r="AA30" s="1">
        <f t="shared" si="18"/>
        <v>5803</v>
      </c>
      <c r="AB30" s="13">
        <f t="shared" si="18"/>
        <v>915</v>
      </c>
      <c r="AC30" s="21">
        <f t="shared" si="19"/>
        <v>6718</v>
      </c>
      <c r="AE30" s="3" t="s">
        <v>15</v>
      </c>
      <c r="AF30" s="2">
        <f t="shared" si="20"/>
        <v>3737.8216853609429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3591.3540983606563</v>
      </c>
      <c r="AL30" s="2">
        <f t="shared" si="15"/>
        <v>701.87721968543883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2477.9951749095294</v>
      </c>
      <c r="AQ30" s="13">
        <f t="shared" si="15"/>
        <v>3591.3540983606563</v>
      </c>
      <c r="AR30" s="14">
        <f t="shared" si="15"/>
        <v>2629.6360523965468</v>
      </c>
    </row>
    <row r="31" spans="1:44" ht="15" customHeight="1" thickBot="1" x14ac:dyDescent="0.3">
      <c r="A31" s="4" t="s">
        <v>16</v>
      </c>
      <c r="B31" s="2">
        <v>83024716.999999985</v>
      </c>
      <c r="C31" s="2">
        <v>273037700</v>
      </c>
      <c r="D31" s="2">
        <v>23756653.999999989</v>
      </c>
      <c r="E31" s="2">
        <v>6870399.9999999991</v>
      </c>
      <c r="F31" s="2">
        <v>6306240</v>
      </c>
      <c r="G31" s="2">
        <v>25579989.000000004</v>
      </c>
      <c r="H31" s="2">
        <v>38783453.000000007</v>
      </c>
      <c r="I31" s="2">
        <v>31243725.000000004</v>
      </c>
      <c r="J31" s="2">
        <v>0</v>
      </c>
      <c r="K31" s="2"/>
      <c r="L31" s="1">
        <f t="shared" ref="L31" si="21">B31+D31+F31+H31+J31</f>
        <v>151871063.99999997</v>
      </c>
      <c r="M31" s="13">
        <f t="shared" ref="M31" si="22">C31+E31+G31+I31+K31</f>
        <v>336731814</v>
      </c>
      <c r="N31" s="21">
        <f t="shared" ref="N31" si="23">L31+M31</f>
        <v>488602878</v>
      </c>
      <c r="P31" s="4" t="s">
        <v>16</v>
      </c>
      <c r="Q31" s="2">
        <v>17336</v>
      </c>
      <c r="R31" s="2">
        <v>33327</v>
      </c>
      <c r="S31" s="2">
        <v>5668</v>
      </c>
      <c r="T31" s="2">
        <v>560</v>
      </c>
      <c r="U31" s="2">
        <v>1449</v>
      </c>
      <c r="V31" s="2">
        <v>4611</v>
      </c>
      <c r="W31" s="2">
        <v>9378</v>
      </c>
      <c r="X31" s="2">
        <v>2618</v>
      </c>
      <c r="Y31" s="2">
        <v>2159</v>
      </c>
      <c r="Z31" s="2">
        <v>0</v>
      </c>
      <c r="AA31" s="1">
        <f t="shared" ref="AA31" si="24">Q31+S31+U31+W31+Y31</f>
        <v>35990</v>
      </c>
      <c r="AB31" s="13">
        <f t="shared" ref="AB31" si="25">R31+T31+V31+X31+Z31</f>
        <v>41116</v>
      </c>
      <c r="AC31" s="14">
        <f t="shared" ref="AC31" si="26">AA31+AB31</f>
        <v>77106</v>
      </c>
      <c r="AE31" s="4" t="s">
        <v>16</v>
      </c>
      <c r="AF31" s="2">
        <f t="shared" si="20"/>
        <v>4789.1507268112591</v>
      </c>
      <c r="AG31" s="2">
        <f t="shared" si="15"/>
        <v>8192.6876106460222</v>
      </c>
      <c r="AH31" s="2">
        <f t="shared" si="15"/>
        <v>4191.3645024700054</v>
      </c>
      <c r="AI31" s="2">
        <f t="shared" si="15"/>
        <v>12268.571428571428</v>
      </c>
      <c r="AJ31" s="2">
        <f t="shared" si="15"/>
        <v>4352.1325051759832</v>
      </c>
      <c r="AK31" s="2">
        <f t="shared" si="15"/>
        <v>5547.6011711125575</v>
      </c>
      <c r="AL31" s="2">
        <f t="shared" si="15"/>
        <v>4135.5782682874824</v>
      </c>
      <c r="AM31" s="2">
        <f t="shared" si="15"/>
        <v>11934.195951107717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4219.8128368991374</v>
      </c>
      <c r="AQ31" s="13">
        <f t="shared" ref="AQ31" si="28">IFERROR(M31/AB31, "N.A.")</f>
        <v>8189.79993189999</v>
      </c>
      <c r="AR31" s="14">
        <f t="shared" ref="AR31" si="29">IFERROR(N31/AC31, "N.A.")</f>
        <v>6336.7685783207535</v>
      </c>
    </row>
    <row r="32" spans="1:44" ht="15" customHeight="1" thickBot="1" x14ac:dyDescent="0.3">
      <c r="A32" s="5" t="s">
        <v>0</v>
      </c>
      <c r="B32" s="44">
        <f>B31+C31</f>
        <v>356062417</v>
      </c>
      <c r="C32" s="45"/>
      <c r="D32" s="44">
        <f>D31+E31</f>
        <v>30627053.999999989</v>
      </c>
      <c r="E32" s="45"/>
      <c r="F32" s="44">
        <f>F31+G31</f>
        <v>31886229.000000004</v>
      </c>
      <c r="G32" s="45"/>
      <c r="H32" s="44">
        <f>H31+I31</f>
        <v>70027178.000000015</v>
      </c>
      <c r="I32" s="45"/>
      <c r="J32" s="44">
        <f>J31+K31</f>
        <v>0</v>
      </c>
      <c r="K32" s="45"/>
      <c r="L32" s="44">
        <f>L31+M31</f>
        <v>488602878</v>
      </c>
      <c r="M32" s="46"/>
      <c r="N32" s="22">
        <f>B32+D32+F32+H32+J32</f>
        <v>488602878</v>
      </c>
      <c r="P32" s="5" t="s">
        <v>0</v>
      </c>
      <c r="Q32" s="44">
        <f>Q31+R31</f>
        <v>50663</v>
      </c>
      <c r="R32" s="45"/>
      <c r="S32" s="44">
        <f>S31+T31</f>
        <v>6228</v>
      </c>
      <c r="T32" s="45"/>
      <c r="U32" s="44">
        <f>U31+V31</f>
        <v>6060</v>
      </c>
      <c r="V32" s="45"/>
      <c r="W32" s="44">
        <f>W31+X31</f>
        <v>11996</v>
      </c>
      <c r="X32" s="45"/>
      <c r="Y32" s="44">
        <f>Y31+Z31</f>
        <v>2159</v>
      </c>
      <c r="Z32" s="45"/>
      <c r="AA32" s="44">
        <f>AA31+AB31</f>
        <v>77106</v>
      </c>
      <c r="AB32" s="45"/>
      <c r="AC32" s="23">
        <f>Q32+S32+U32+W32+Y32</f>
        <v>77106</v>
      </c>
      <c r="AE32" s="5" t="s">
        <v>0</v>
      </c>
      <c r="AF32" s="24">
        <f>IFERROR(B32/Q32,"N.A.")</f>
        <v>7028.0563132858297</v>
      </c>
      <c r="AG32" s="25"/>
      <c r="AH32" s="24">
        <f>IFERROR(D32/S32,"N.A.")</f>
        <v>4917.6387283236973</v>
      </c>
      <c r="AI32" s="25"/>
      <c r="AJ32" s="24">
        <f>IFERROR(F32/U32,"N.A.")</f>
        <v>5261.7539603960404</v>
      </c>
      <c r="AK32" s="25"/>
      <c r="AL32" s="24">
        <f>IFERROR(H32/W32,"N.A.")</f>
        <v>5837.5440146715582</v>
      </c>
      <c r="AM32" s="25"/>
      <c r="AN32" s="24">
        <f>IFERROR(J32/Y32,"N.A.")</f>
        <v>0</v>
      </c>
      <c r="AO32" s="25"/>
      <c r="AP32" s="24">
        <f>IFERROR(L32/AA32,"N.A.")</f>
        <v>6336.7685783207535</v>
      </c>
      <c r="AQ32" s="25"/>
      <c r="AR32" s="16">
        <f>IFERROR(N32/AC32, "N.A.")</f>
        <v>6336.7685783207535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6561166</v>
      </c>
      <c r="C39" s="2"/>
      <c r="D39" s="2"/>
      <c r="E39" s="2"/>
      <c r="F39" s="2">
        <v>1591650</v>
      </c>
      <c r="G39" s="2"/>
      <c r="H39" s="2">
        <v>27238853</v>
      </c>
      <c r="I39" s="2"/>
      <c r="J39" s="2">
        <v>0</v>
      </c>
      <c r="K39" s="2"/>
      <c r="L39" s="1">
        <f>B39+D39+F39+H39+J39</f>
        <v>35391669</v>
      </c>
      <c r="M39" s="13">
        <f>C39+E39+G39+I39+K39</f>
        <v>0</v>
      </c>
      <c r="N39" s="14">
        <f>L39+M39</f>
        <v>35391669</v>
      </c>
      <c r="P39" s="3" t="s">
        <v>12</v>
      </c>
      <c r="Q39" s="2">
        <v>1952</v>
      </c>
      <c r="R39" s="2">
        <v>0</v>
      </c>
      <c r="S39" s="2">
        <v>0</v>
      </c>
      <c r="T39" s="2">
        <v>0</v>
      </c>
      <c r="U39" s="2">
        <v>507</v>
      </c>
      <c r="V39" s="2">
        <v>0</v>
      </c>
      <c r="W39" s="2">
        <v>8143</v>
      </c>
      <c r="X39" s="2">
        <v>0</v>
      </c>
      <c r="Y39" s="2">
        <v>875</v>
      </c>
      <c r="Z39" s="2">
        <v>0</v>
      </c>
      <c r="AA39" s="1">
        <f>Q39+S39+U39+W39+Y39</f>
        <v>11477</v>
      </c>
      <c r="AB39" s="13">
        <f>R39+T39+V39+X39+Z39</f>
        <v>0</v>
      </c>
      <c r="AC39" s="14">
        <f>AA39+AB39</f>
        <v>11477</v>
      </c>
      <c r="AE39" s="3" t="s">
        <v>12</v>
      </c>
      <c r="AF39" s="2">
        <f>IFERROR(B39/Q39, "N.A.")</f>
        <v>3361.2530737704919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3139.3491124260354</v>
      </c>
      <c r="AK39" s="2" t="str">
        <f t="shared" si="30"/>
        <v>N.A.</v>
      </c>
      <c r="AL39" s="2">
        <f t="shared" si="30"/>
        <v>3345.0636129190716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3083.7038424675438</v>
      </c>
      <c r="AQ39" s="13" t="str">
        <f t="shared" si="30"/>
        <v>N.A.</v>
      </c>
      <c r="AR39" s="14">
        <f t="shared" si="30"/>
        <v>3083.7038424675438</v>
      </c>
    </row>
    <row r="40" spans="1:44" ht="15" customHeight="1" thickBot="1" x14ac:dyDescent="0.3">
      <c r="A40" s="3" t="s">
        <v>13</v>
      </c>
      <c r="B40" s="2">
        <v>22931269.999999996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22931269.999999996</v>
      </c>
      <c r="M40" s="13">
        <f t="shared" si="31"/>
        <v>0</v>
      </c>
      <c r="N40" s="14">
        <f t="shared" ref="N40:N42" si="32">L40+M40</f>
        <v>22931269.999999996</v>
      </c>
      <c r="P40" s="3" t="s">
        <v>13</v>
      </c>
      <c r="Q40" s="2">
        <v>6949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6949</v>
      </c>
      <c r="AB40" s="13">
        <f t="shared" si="33"/>
        <v>0</v>
      </c>
      <c r="AC40" s="14">
        <f t="shared" ref="AC40:AC42" si="34">AA40+AB40</f>
        <v>6949</v>
      </c>
      <c r="AE40" s="3" t="s">
        <v>13</v>
      </c>
      <c r="AF40" s="2">
        <f t="shared" ref="AF40:AF43" si="35">IFERROR(B40/Q40, "N.A.")</f>
        <v>3299.9381205928903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3299.9381205928903</v>
      </c>
      <c r="AQ40" s="13" t="str">
        <f t="shared" si="30"/>
        <v>N.A.</v>
      </c>
      <c r="AR40" s="14">
        <f t="shared" si="30"/>
        <v>3299.9381205928903</v>
      </c>
    </row>
    <row r="41" spans="1:44" ht="15" customHeight="1" thickBot="1" x14ac:dyDescent="0.3">
      <c r="A41" s="3" t="s">
        <v>14</v>
      </c>
      <c r="B41" s="2">
        <v>29164492.000000004</v>
      </c>
      <c r="C41" s="2">
        <v>166949388.00000003</v>
      </c>
      <c r="D41" s="2">
        <v>2202025</v>
      </c>
      <c r="E41" s="2">
        <v>4200000</v>
      </c>
      <c r="F41" s="2"/>
      <c r="G41" s="2">
        <v>15134120</v>
      </c>
      <c r="H41" s="2"/>
      <c r="I41" s="2">
        <v>11376320.000000002</v>
      </c>
      <c r="J41" s="2">
        <v>0</v>
      </c>
      <c r="K41" s="2"/>
      <c r="L41" s="1">
        <f t="shared" si="31"/>
        <v>31366517.000000004</v>
      </c>
      <c r="M41" s="13">
        <f t="shared" si="31"/>
        <v>197659828.00000003</v>
      </c>
      <c r="N41" s="14">
        <f t="shared" si="32"/>
        <v>229026345.00000003</v>
      </c>
      <c r="P41" s="3" t="s">
        <v>14</v>
      </c>
      <c r="Q41" s="2">
        <v>6774</v>
      </c>
      <c r="R41" s="2">
        <v>23714</v>
      </c>
      <c r="S41" s="2">
        <v>692</v>
      </c>
      <c r="T41" s="2">
        <v>300</v>
      </c>
      <c r="U41" s="2">
        <v>0</v>
      </c>
      <c r="V41" s="2">
        <v>1162</v>
      </c>
      <c r="W41" s="2">
        <v>0</v>
      </c>
      <c r="X41" s="2">
        <v>2018</v>
      </c>
      <c r="Y41" s="2">
        <v>3800</v>
      </c>
      <c r="Z41" s="2">
        <v>0</v>
      </c>
      <c r="AA41" s="1">
        <f t="shared" si="33"/>
        <v>11266</v>
      </c>
      <c r="AB41" s="13">
        <f t="shared" si="33"/>
        <v>27194</v>
      </c>
      <c r="AC41" s="14">
        <f t="shared" si="34"/>
        <v>38460</v>
      </c>
      <c r="AE41" s="3" t="s">
        <v>14</v>
      </c>
      <c r="AF41" s="2">
        <f t="shared" si="35"/>
        <v>4305.3575435488638</v>
      </c>
      <c r="AG41" s="2">
        <f t="shared" si="30"/>
        <v>7040.1192544488504</v>
      </c>
      <c r="AH41" s="2">
        <f t="shared" si="30"/>
        <v>3182.1170520231212</v>
      </c>
      <c r="AI41" s="2">
        <f t="shared" si="30"/>
        <v>14000</v>
      </c>
      <c r="AJ41" s="2" t="str">
        <f t="shared" si="30"/>
        <v>N.A.</v>
      </c>
      <c r="AK41" s="2">
        <f t="shared" si="30"/>
        <v>13024.19965576592</v>
      </c>
      <c r="AL41" s="2" t="str">
        <f t="shared" si="30"/>
        <v>N.A.</v>
      </c>
      <c r="AM41" s="2">
        <f t="shared" si="30"/>
        <v>5637.4231912784944</v>
      </c>
      <c r="AN41" s="2">
        <f t="shared" si="30"/>
        <v>0</v>
      </c>
      <c r="AO41" s="2" t="str">
        <f t="shared" si="30"/>
        <v>N.A.</v>
      </c>
      <c r="AP41" s="15">
        <f t="shared" si="30"/>
        <v>2784.175128705841</v>
      </c>
      <c r="AQ41" s="13">
        <f t="shared" si="30"/>
        <v>7268.5087887033915</v>
      </c>
      <c r="AR41" s="14">
        <f t="shared" si="30"/>
        <v>5954.9231669266783</v>
      </c>
    </row>
    <row r="42" spans="1:44" ht="15" customHeight="1" thickBot="1" x14ac:dyDescent="0.3">
      <c r="A42" s="3" t="s">
        <v>15</v>
      </c>
      <c r="B42" s="2">
        <v>829900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829900</v>
      </c>
      <c r="M42" s="13">
        <f t="shared" si="31"/>
        <v>0</v>
      </c>
      <c r="N42" s="14">
        <f t="shared" si="32"/>
        <v>829900</v>
      </c>
      <c r="P42" s="3" t="s">
        <v>15</v>
      </c>
      <c r="Q42" s="2">
        <v>193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193</v>
      </c>
      <c r="AB42" s="13">
        <f t="shared" si="33"/>
        <v>0</v>
      </c>
      <c r="AC42" s="14">
        <f t="shared" si="34"/>
        <v>193</v>
      </c>
      <c r="AE42" s="3" t="s">
        <v>15</v>
      </c>
      <c r="AF42" s="2">
        <f t="shared" si="35"/>
        <v>4300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4300</v>
      </c>
      <c r="AQ42" s="13" t="str">
        <f t="shared" si="30"/>
        <v>N.A.</v>
      </c>
      <c r="AR42" s="14">
        <f t="shared" si="30"/>
        <v>4300</v>
      </c>
    </row>
    <row r="43" spans="1:44" ht="15" customHeight="1" thickBot="1" x14ac:dyDescent="0.3">
      <c r="A43" s="4" t="s">
        <v>16</v>
      </c>
      <c r="B43" s="2">
        <v>59486828.000000015</v>
      </c>
      <c r="C43" s="2">
        <v>166949388.00000003</v>
      </c>
      <c r="D43" s="2">
        <v>2202025</v>
      </c>
      <c r="E43" s="2">
        <v>4200000</v>
      </c>
      <c r="F43" s="2">
        <v>1591650</v>
      </c>
      <c r="G43" s="2">
        <v>15134120</v>
      </c>
      <c r="H43" s="2">
        <v>27238853</v>
      </c>
      <c r="I43" s="2">
        <v>11376320.000000002</v>
      </c>
      <c r="J43" s="2">
        <v>0</v>
      </c>
      <c r="K43" s="2"/>
      <c r="L43" s="1">
        <f t="shared" ref="L43" si="36">B43+D43+F43+H43+J43</f>
        <v>90519356.000000015</v>
      </c>
      <c r="M43" s="13">
        <f t="shared" ref="M43" si="37">C43+E43+G43+I43+K43</f>
        <v>197659828.00000003</v>
      </c>
      <c r="N43" s="21">
        <f t="shared" ref="N43" si="38">L43+M43</f>
        <v>288179184.00000006</v>
      </c>
      <c r="P43" s="4" t="s">
        <v>16</v>
      </c>
      <c r="Q43" s="2">
        <v>15868</v>
      </c>
      <c r="R43" s="2">
        <v>23714</v>
      </c>
      <c r="S43" s="2">
        <v>692</v>
      </c>
      <c r="T43" s="2">
        <v>300</v>
      </c>
      <c r="U43" s="2">
        <v>507</v>
      </c>
      <c r="V43" s="2">
        <v>1162</v>
      </c>
      <c r="W43" s="2">
        <v>8143</v>
      </c>
      <c r="X43" s="2">
        <v>2018</v>
      </c>
      <c r="Y43" s="2">
        <v>4675</v>
      </c>
      <c r="Z43" s="2">
        <v>0</v>
      </c>
      <c r="AA43" s="1">
        <f t="shared" ref="AA43" si="39">Q43+S43+U43+W43+Y43</f>
        <v>29885</v>
      </c>
      <c r="AB43" s="13">
        <f t="shared" ref="AB43" si="40">R43+T43+V43+X43+Z43</f>
        <v>27194</v>
      </c>
      <c r="AC43" s="21">
        <f t="shared" ref="AC43" si="41">AA43+AB43</f>
        <v>57079</v>
      </c>
      <c r="AE43" s="4" t="s">
        <v>16</v>
      </c>
      <c r="AF43" s="2">
        <f t="shared" si="35"/>
        <v>3748.8548021174702</v>
      </c>
      <c r="AG43" s="2">
        <f t="shared" si="30"/>
        <v>7040.1192544488504</v>
      </c>
      <c r="AH43" s="2">
        <f t="shared" si="30"/>
        <v>3182.1170520231212</v>
      </c>
      <c r="AI43" s="2">
        <f t="shared" si="30"/>
        <v>14000</v>
      </c>
      <c r="AJ43" s="2">
        <f t="shared" si="30"/>
        <v>3139.3491124260354</v>
      </c>
      <c r="AK43" s="2">
        <f t="shared" si="30"/>
        <v>13024.19965576592</v>
      </c>
      <c r="AL43" s="2">
        <f t="shared" si="30"/>
        <v>3345.0636129190716</v>
      </c>
      <c r="AM43" s="2">
        <f t="shared" si="30"/>
        <v>5637.4231912784944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3028.9227371591105</v>
      </c>
      <c r="AQ43" s="13">
        <f t="shared" ref="AQ43" si="43">IFERROR(M43/AB43, "N.A.")</f>
        <v>7268.5087887033915</v>
      </c>
      <c r="AR43" s="14">
        <f t="shared" ref="AR43" si="44">IFERROR(N43/AC43, "N.A.")</f>
        <v>5048.7777291122839</v>
      </c>
    </row>
    <row r="44" spans="1:44" ht="15" customHeight="1" thickBot="1" x14ac:dyDescent="0.3">
      <c r="A44" s="5" t="s">
        <v>0</v>
      </c>
      <c r="B44" s="44">
        <f>B43+C43</f>
        <v>226436216.00000006</v>
      </c>
      <c r="C44" s="45"/>
      <c r="D44" s="44">
        <f>D43+E43</f>
        <v>6402025</v>
      </c>
      <c r="E44" s="45"/>
      <c r="F44" s="44">
        <f>F43+G43</f>
        <v>16725770</v>
      </c>
      <c r="G44" s="45"/>
      <c r="H44" s="44">
        <f>H43+I43</f>
        <v>38615173</v>
      </c>
      <c r="I44" s="45"/>
      <c r="J44" s="44">
        <f>J43+K43</f>
        <v>0</v>
      </c>
      <c r="K44" s="45"/>
      <c r="L44" s="44">
        <f>L43+M43</f>
        <v>288179184.00000006</v>
      </c>
      <c r="M44" s="46"/>
      <c r="N44" s="22">
        <f>B44+D44+F44+H44+J44</f>
        <v>288179184.00000006</v>
      </c>
      <c r="P44" s="5" t="s">
        <v>0</v>
      </c>
      <c r="Q44" s="44">
        <f>Q43+R43</f>
        <v>39582</v>
      </c>
      <c r="R44" s="45"/>
      <c r="S44" s="44">
        <f>S43+T43</f>
        <v>992</v>
      </c>
      <c r="T44" s="45"/>
      <c r="U44" s="44">
        <f>U43+V43</f>
        <v>1669</v>
      </c>
      <c r="V44" s="45"/>
      <c r="W44" s="44">
        <f>W43+X43</f>
        <v>10161</v>
      </c>
      <c r="X44" s="45"/>
      <c r="Y44" s="44">
        <f>Y43+Z43</f>
        <v>4675</v>
      </c>
      <c r="Z44" s="45"/>
      <c r="AA44" s="44">
        <f>AA43+AB43</f>
        <v>57079</v>
      </c>
      <c r="AB44" s="46"/>
      <c r="AC44" s="22">
        <f>Q44+S44+U44+W44+Y44</f>
        <v>57079</v>
      </c>
      <c r="AE44" s="5" t="s">
        <v>0</v>
      </c>
      <c r="AF44" s="24">
        <f>IFERROR(B44/Q44,"N.A.")</f>
        <v>5720.6865747056754</v>
      </c>
      <c r="AG44" s="25"/>
      <c r="AH44" s="24">
        <f>IFERROR(D44/S44,"N.A.")</f>
        <v>6453.6542338709678</v>
      </c>
      <c r="AI44" s="25"/>
      <c r="AJ44" s="24">
        <f>IFERROR(F44/U44,"N.A.")</f>
        <v>10021.431995206711</v>
      </c>
      <c r="AK44" s="25"/>
      <c r="AL44" s="24">
        <f>IFERROR(H44/W44,"N.A.")</f>
        <v>3800.3319555161893</v>
      </c>
      <c r="AM44" s="25"/>
      <c r="AN44" s="24">
        <f>IFERROR(J44/Y44,"N.A.")</f>
        <v>0</v>
      </c>
      <c r="AO44" s="25"/>
      <c r="AP44" s="24">
        <f>IFERROR(L44/AA44,"N.A.")</f>
        <v>5048.7777291122839</v>
      </c>
      <c r="AQ44" s="25"/>
      <c r="AR44" s="16">
        <f>IFERROR(N44/AC44, "N.A.")</f>
        <v>5048.7777291122839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112608277</v>
      </c>
      <c r="C15" s="2"/>
      <c r="D15" s="2">
        <v>83316139.999999985</v>
      </c>
      <c r="E15" s="2"/>
      <c r="F15" s="2">
        <v>38303529.999999993</v>
      </c>
      <c r="G15" s="2"/>
      <c r="H15" s="2">
        <v>195130523.99999976</v>
      </c>
      <c r="I15" s="2"/>
      <c r="J15" s="2">
        <v>0</v>
      </c>
      <c r="K15" s="2"/>
      <c r="L15" s="1">
        <f>B15+D15+F15+H15+J15</f>
        <v>429358470.99999976</v>
      </c>
      <c r="M15" s="13">
        <f>C15+E15+G15+I15+K15</f>
        <v>0</v>
      </c>
      <c r="N15" s="14">
        <f>L15+M15</f>
        <v>429358470.99999976</v>
      </c>
      <c r="P15" s="3" t="s">
        <v>12</v>
      </c>
      <c r="Q15" s="2">
        <v>20102</v>
      </c>
      <c r="R15" s="2">
        <v>0</v>
      </c>
      <c r="S15" s="2">
        <v>10607</v>
      </c>
      <c r="T15" s="2">
        <v>0</v>
      </c>
      <c r="U15" s="2">
        <v>5260</v>
      </c>
      <c r="V15" s="2">
        <v>0</v>
      </c>
      <c r="W15" s="2">
        <v>45544</v>
      </c>
      <c r="X15" s="2">
        <v>0</v>
      </c>
      <c r="Y15" s="2">
        <v>2787</v>
      </c>
      <c r="Z15" s="2">
        <v>0</v>
      </c>
      <c r="AA15" s="1">
        <f>Q15+S15+U15+W15+Y15</f>
        <v>84300</v>
      </c>
      <c r="AB15" s="13">
        <f>R15+T15+V15+X15+Z15</f>
        <v>0</v>
      </c>
      <c r="AC15" s="14">
        <f>AA15+AB15</f>
        <v>84300</v>
      </c>
      <c r="AE15" s="3" t="s">
        <v>12</v>
      </c>
      <c r="AF15" s="2">
        <f>IFERROR(B15/Q15, "N.A.")</f>
        <v>5601.8444433389714</v>
      </c>
      <c r="AG15" s="2" t="str">
        <f t="shared" ref="AG15:AR19" si="0">IFERROR(C15/R15, "N.A.")</f>
        <v>N.A.</v>
      </c>
      <c r="AH15" s="2">
        <f t="shared" si="0"/>
        <v>7854.8260582634093</v>
      </c>
      <c r="AI15" s="2" t="str">
        <f t="shared" si="0"/>
        <v>N.A.</v>
      </c>
      <c r="AJ15" s="2">
        <f t="shared" si="0"/>
        <v>7282.0399239543713</v>
      </c>
      <c r="AK15" s="2" t="str">
        <f t="shared" si="0"/>
        <v>N.A.</v>
      </c>
      <c r="AL15" s="2">
        <f t="shared" si="0"/>
        <v>4284.4397505708712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5093.2202965599026</v>
      </c>
      <c r="AQ15" s="13" t="str">
        <f t="shared" si="0"/>
        <v>N.A.</v>
      </c>
      <c r="AR15" s="14">
        <f t="shared" si="0"/>
        <v>5093.2202965599026</v>
      </c>
    </row>
    <row r="16" spans="1:44" ht="15" customHeight="1" thickBot="1" x14ac:dyDescent="0.3">
      <c r="A16" s="3" t="s">
        <v>13</v>
      </c>
      <c r="B16" s="2">
        <v>73187050.00000003</v>
      </c>
      <c r="C16" s="2">
        <v>7374399.9999999991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73187050.00000003</v>
      </c>
      <c r="M16" s="13">
        <f t="shared" si="1"/>
        <v>7374399.9999999991</v>
      </c>
      <c r="N16" s="14">
        <f t="shared" ref="N16:N18" si="2">L16+M16</f>
        <v>80561450.00000003</v>
      </c>
      <c r="P16" s="3" t="s">
        <v>13</v>
      </c>
      <c r="Q16" s="2">
        <v>17125</v>
      </c>
      <c r="R16" s="2">
        <v>1227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17125</v>
      </c>
      <c r="AB16" s="13">
        <f t="shared" si="3"/>
        <v>1227</v>
      </c>
      <c r="AC16" s="14">
        <f t="shared" ref="AC16:AC18" si="4">AA16+AB16</f>
        <v>18352</v>
      </c>
      <c r="AE16" s="3" t="s">
        <v>13</v>
      </c>
      <c r="AF16" s="2">
        <f t="shared" ref="AF16:AF19" si="5">IFERROR(B16/Q16, "N.A.")</f>
        <v>4273.6963503649649</v>
      </c>
      <c r="AG16" s="2">
        <f t="shared" si="0"/>
        <v>6010.1059494702522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4273.6963503649649</v>
      </c>
      <c r="AQ16" s="13">
        <f t="shared" si="0"/>
        <v>6010.1059494702522</v>
      </c>
      <c r="AR16" s="14">
        <f t="shared" si="0"/>
        <v>4389.7913034001758</v>
      </c>
    </row>
    <row r="17" spans="1:44" ht="15" customHeight="1" thickBot="1" x14ac:dyDescent="0.3">
      <c r="A17" s="3" t="s">
        <v>14</v>
      </c>
      <c r="B17" s="2">
        <v>310805375.00000006</v>
      </c>
      <c r="C17" s="2">
        <v>1682083010.0000002</v>
      </c>
      <c r="D17" s="2">
        <v>68412710.000000015</v>
      </c>
      <c r="E17" s="2">
        <v>18147335</v>
      </c>
      <c r="F17" s="2"/>
      <c r="G17" s="2">
        <v>132615844.99999999</v>
      </c>
      <c r="H17" s="2"/>
      <c r="I17" s="2">
        <v>84159751</v>
      </c>
      <c r="J17" s="2">
        <v>0</v>
      </c>
      <c r="K17" s="2"/>
      <c r="L17" s="1">
        <f t="shared" si="1"/>
        <v>379218085.00000006</v>
      </c>
      <c r="M17" s="13">
        <f t="shared" si="1"/>
        <v>1917005941.0000002</v>
      </c>
      <c r="N17" s="14">
        <f t="shared" si="2"/>
        <v>2296224026.0000005</v>
      </c>
      <c r="P17" s="3" t="s">
        <v>14</v>
      </c>
      <c r="Q17" s="2">
        <v>53475</v>
      </c>
      <c r="R17" s="2">
        <v>243662</v>
      </c>
      <c r="S17" s="2">
        <v>11972</v>
      </c>
      <c r="T17" s="2">
        <v>2964</v>
      </c>
      <c r="U17" s="2">
        <v>0</v>
      </c>
      <c r="V17" s="2">
        <v>10691</v>
      </c>
      <c r="W17" s="2">
        <v>0</v>
      </c>
      <c r="X17" s="2">
        <v>16294</v>
      </c>
      <c r="Y17" s="2">
        <v>5693</v>
      </c>
      <c r="Z17" s="2">
        <v>0</v>
      </c>
      <c r="AA17" s="1">
        <f t="shared" si="3"/>
        <v>71140</v>
      </c>
      <c r="AB17" s="13">
        <f t="shared" si="3"/>
        <v>273611</v>
      </c>
      <c r="AC17" s="14">
        <f t="shared" si="4"/>
        <v>344751</v>
      </c>
      <c r="AE17" s="3" t="s">
        <v>14</v>
      </c>
      <c r="AF17" s="2">
        <f t="shared" si="5"/>
        <v>5812.1622253389442</v>
      </c>
      <c r="AG17" s="2">
        <f t="shared" si="0"/>
        <v>6903.345659150792</v>
      </c>
      <c r="AH17" s="2">
        <f t="shared" si="0"/>
        <v>5714.3927497494169</v>
      </c>
      <c r="AI17" s="2">
        <f t="shared" si="0"/>
        <v>6122.5826585695004</v>
      </c>
      <c r="AJ17" s="2" t="str">
        <f t="shared" si="0"/>
        <v>N.A.</v>
      </c>
      <c r="AK17" s="2">
        <f t="shared" si="0"/>
        <v>12404.437844916283</v>
      </c>
      <c r="AL17" s="2" t="str">
        <f t="shared" si="0"/>
        <v>N.A.</v>
      </c>
      <c r="AM17" s="2">
        <f t="shared" si="0"/>
        <v>5165.0761630047873</v>
      </c>
      <c r="AN17" s="2">
        <f t="shared" si="0"/>
        <v>0</v>
      </c>
      <c r="AO17" s="2" t="str">
        <f t="shared" si="0"/>
        <v>N.A.</v>
      </c>
      <c r="AP17" s="15">
        <f t="shared" si="0"/>
        <v>5330.5887686252472</v>
      </c>
      <c r="AQ17" s="13">
        <f t="shared" si="0"/>
        <v>7006.3189747488232</v>
      </c>
      <c r="AR17" s="14">
        <f t="shared" si="0"/>
        <v>6660.5289788862119</v>
      </c>
    </row>
    <row r="18" spans="1:44" ht="15" customHeight="1" thickBot="1" x14ac:dyDescent="0.3">
      <c r="A18" s="3" t="s">
        <v>15</v>
      </c>
      <c r="B18" s="2">
        <v>3016699.9999999995</v>
      </c>
      <c r="C18" s="2">
        <v>626080</v>
      </c>
      <c r="D18" s="2"/>
      <c r="E18" s="2"/>
      <c r="F18" s="2"/>
      <c r="G18" s="2">
        <v>1689900</v>
      </c>
      <c r="H18" s="2">
        <v>866880</v>
      </c>
      <c r="I18" s="2"/>
      <c r="J18" s="2"/>
      <c r="K18" s="2"/>
      <c r="L18" s="1">
        <f t="shared" si="1"/>
        <v>3883579.9999999995</v>
      </c>
      <c r="M18" s="13">
        <f t="shared" si="1"/>
        <v>2315980</v>
      </c>
      <c r="N18" s="14">
        <f t="shared" si="2"/>
        <v>6199560</v>
      </c>
      <c r="P18" s="3" t="s">
        <v>15</v>
      </c>
      <c r="Q18" s="2">
        <v>286</v>
      </c>
      <c r="R18" s="2">
        <v>91</v>
      </c>
      <c r="S18" s="2">
        <v>0</v>
      </c>
      <c r="T18" s="2">
        <v>0</v>
      </c>
      <c r="U18" s="2">
        <v>0</v>
      </c>
      <c r="V18" s="2">
        <v>384</v>
      </c>
      <c r="W18" s="2">
        <v>168</v>
      </c>
      <c r="X18" s="2">
        <v>0</v>
      </c>
      <c r="Y18" s="2">
        <v>0</v>
      </c>
      <c r="Z18" s="2">
        <v>0</v>
      </c>
      <c r="AA18" s="1">
        <f t="shared" si="3"/>
        <v>454</v>
      </c>
      <c r="AB18" s="13">
        <f t="shared" si="3"/>
        <v>475</v>
      </c>
      <c r="AC18" s="21">
        <f t="shared" si="4"/>
        <v>929</v>
      </c>
      <c r="AE18" s="3" t="s">
        <v>15</v>
      </c>
      <c r="AF18" s="2">
        <f t="shared" si="5"/>
        <v>10547.902097902097</v>
      </c>
      <c r="AG18" s="2">
        <f t="shared" si="0"/>
        <v>6880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4400.78125</v>
      </c>
      <c r="AL18" s="2">
        <f t="shared" si="0"/>
        <v>5160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8554.1409691629942</v>
      </c>
      <c r="AQ18" s="13">
        <f t="shared" si="0"/>
        <v>4875.7473684210527</v>
      </c>
      <c r="AR18" s="14">
        <f t="shared" si="0"/>
        <v>6673.3692142088266</v>
      </c>
    </row>
    <row r="19" spans="1:44" ht="15" customHeight="1" thickBot="1" x14ac:dyDescent="0.3">
      <c r="A19" s="4" t="s">
        <v>16</v>
      </c>
      <c r="B19" s="2">
        <v>499617402</v>
      </c>
      <c r="C19" s="2">
        <v>1690083489.9999981</v>
      </c>
      <c r="D19" s="2">
        <v>151728850.00000003</v>
      </c>
      <c r="E19" s="2">
        <v>18147335</v>
      </c>
      <c r="F19" s="2">
        <v>38303529.999999993</v>
      </c>
      <c r="G19" s="2">
        <v>134305745.00000006</v>
      </c>
      <c r="H19" s="2">
        <v>195997403.99999979</v>
      </c>
      <c r="I19" s="2">
        <v>84159751</v>
      </c>
      <c r="J19" s="2">
        <v>0</v>
      </c>
      <c r="K19" s="2"/>
      <c r="L19" s="1">
        <f t="shared" ref="L19" si="6">B19+D19+F19+H19+J19</f>
        <v>885647185.99999976</v>
      </c>
      <c r="M19" s="13">
        <f t="shared" ref="M19" si="7">C19+E19+G19+I19+K19</f>
        <v>1926696320.9999981</v>
      </c>
      <c r="N19" s="21">
        <f t="shared" ref="N19" si="8">L19+M19</f>
        <v>2812343506.9999981</v>
      </c>
      <c r="P19" s="4" t="s">
        <v>16</v>
      </c>
      <c r="Q19" s="2">
        <v>90988</v>
      </c>
      <c r="R19" s="2">
        <v>244980</v>
      </c>
      <c r="S19" s="2">
        <v>22579</v>
      </c>
      <c r="T19" s="2">
        <v>2964</v>
      </c>
      <c r="U19" s="2">
        <v>5260</v>
      </c>
      <c r="V19" s="2">
        <v>11075</v>
      </c>
      <c r="W19" s="2">
        <v>45712</v>
      </c>
      <c r="X19" s="2">
        <v>16294</v>
      </c>
      <c r="Y19" s="2">
        <v>8480</v>
      </c>
      <c r="Z19" s="2">
        <v>0</v>
      </c>
      <c r="AA19" s="1">
        <f t="shared" ref="AA19" si="9">Q19+S19+U19+W19+Y19</f>
        <v>173019</v>
      </c>
      <c r="AB19" s="13">
        <f t="shared" ref="AB19" si="10">R19+T19+V19+X19+Z19</f>
        <v>275313</v>
      </c>
      <c r="AC19" s="14">
        <f t="shared" ref="AC19" si="11">AA19+AB19</f>
        <v>448332</v>
      </c>
      <c r="AE19" s="4" t="s">
        <v>16</v>
      </c>
      <c r="AF19" s="2">
        <f t="shared" si="5"/>
        <v>5491.0252121158837</v>
      </c>
      <c r="AG19" s="2">
        <f t="shared" si="0"/>
        <v>6898.8631316842111</v>
      </c>
      <c r="AH19" s="2">
        <f t="shared" si="0"/>
        <v>6719.9100934496673</v>
      </c>
      <c r="AI19" s="2">
        <f t="shared" si="0"/>
        <v>6122.5826585695004</v>
      </c>
      <c r="AJ19" s="2">
        <f t="shared" si="0"/>
        <v>7282.0399239543713</v>
      </c>
      <c r="AK19" s="2">
        <f t="shared" si="0"/>
        <v>12126.9295711061</v>
      </c>
      <c r="AL19" s="2">
        <f t="shared" si="0"/>
        <v>4287.6575953797646</v>
      </c>
      <c r="AM19" s="2">
        <f t="shared" si="0"/>
        <v>5165.0761630047873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5118.7857171755686</v>
      </c>
      <c r="AQ19" s="13">
        <f t="shared" ref="AQ19" si="13">IFERROR(M19/AB19, "N.A.")</f>
        <v>6998.2032123437621</v>
      </c>
      <c r="AR19" s="14">
        <f t="shared" ref="AR19" si="14">IFERROR(N19/AC19, "N.A.")</f>
        <v>6272.9038012008914</v>
      </c>
    </row>
    <row r="20" spans="1:44" ht="15" customHeight="1" thickBot="1" x14ac:dyDescent="0.3">
      <c r="A20" s="5" t="s">
        <v>0</v>
      </c>
      <c r="B20" s="44">
        <f>B19+C19</f>
        <v>2189700891.9999981</v>
      </c>
      <c r="C20" s="45"/>
      <c r="D20" s="44">
        <f>D19+E19</f>
        <v>169876185.00000003</v>
      </c>
      <c r="E20" s="45"/>
      <c r="F20" s="44">
        <f>F19+G19</f>
        <v>172609275.00000006</v>
      </c>
      <c r="G20" s="45"/>
      <c r="H20" s="44">
        <f>H19+I19</f>
        <v>280157154.99999976</v>
      </c>
      <c r="I20" s="45"/>
      <c r="J20" s="44">
        <f>J19+K19</f>
        <v>0</v>
      </c>
      <c r="K20" s="45"/>
      <c r="L20" s="44">
        <f>L19+M19</f>
        <v>2812343506.9999981</v>
      </c>
      <c r="M20" s="46"/>
      <c r="N20" s="22">
        <f>B20+D20+F20+H20+J20</f>
        <v>2812343506.9999981</v>
      </c>
      <c r="P20" s="5" t="s">
        <v>0</v>
      </c>
      <c r="Q20" s="44">
        <f>Q19+R19</f>
        <v>335968</v>
      </c>
      <c r="R20" s="45"/>
      <c r="S20" s="44">
        <f>S19+T19</f>
        <v>25543</v>
      </c>
      <c r="T20" s="45"/>
      <c r="U20" s="44">
        <f>U19+V19</f>
        <v>16335</v>
      </c>
      <c r="V20" s="45"/>
      <c r="W20" s="44">
        <f>W19+X19</f>
        <v>62006</v>
      </c>
      <c r="X20" s="45"/>
      <c r="Y20" s="44">
        <f>Y19+Z19</f>
        <v>8480</v>
      </c>
      <c r="Z20" s="45"/>
      <c r="AA20" s="44">
        <f>AA19+AB19</f>
        <v>448332</v>
      </c>
      <c r="AB20" s="45"/>
      <c r="AC20" s="23">
        <f>Q20+S20+U20+W20+Y20</f>
        <v>448332</v>
      </c>
      <c r="AE20" s="5" t="s">
        <v>0</v>
      </c>
      <c r="AF20" s="24">
        <f>IFERROR(B20/Q20,"N.A.")</f>
        <v>6517.5876631107667</v>
      </c>
      <c r="AG20" s="25"/>
      <c r="AH20" s="24">
        <f>IFERROR(D20/S20,"N.A.")</f>
        <v>6650.5964452100388</v>
      </c>
      <c r="AI20" s="25"/>
      <c r="AJ20" s="24">
        <f>IFERROR(F20/U20,"N.A.")</f>
        <v>10566.836547291095</v>
      </c>
      <c r="AK20" s="25"/>
      <c r="AL20" s="24">
        <f>IFERROR(H20/W20,"N.A.")</f>
        <v>4518.2265425926489</v>
      </c>
      <c r="AM20" s="25"/>
      <c r="AN20" s="24">
        <f>IFERROR(J20/Y20,"N.A.")</f>
        <v>0</v>
      </c>
      <c r="AO20" s="25"/>
      <c r="AP20" s="24">
        <f>IFERROR(L20/AA20,"N.A.")</f>
        <v>6272.9038012008914</v>
      </c>
      <c r="AQ20" s="25"/>
      <c r="AR20" s="16">
        <f>IFERROR(N20/AC20, "N.A.")</f>
        <v>6272.9038012008914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101248321.99999999</v>
      </c>
      <c r="C27" s="2"/>
      <c r="D27" s="2">
        <v>78744200.000000015</v>
      </c>
      <c r="E27" s="2"/>
      <c r="F27" s="2">
        <v>34418390</v>
      </c>
      <c r="G27" s="2"/>
      <c r="H27" s="2">
        <v>131804500.99999999</v>
      </c>
      <c r="I27" s="2"/>
      <c r="J27" s="2">
        <v>0</v>
      </c>
      <c r="K27" s="2"/>
      <c r="L27" s="1">
        <f>B27+D27+F27+H27+J27</f>
        <v>346215413</v>
      </c>
      <c r="M27" s="13">
        <f>C27+E27+G27+I27+K27</f>
        <v>0</v>
      </c>
      <c r="N27" s="14">
        <f>L27+M27</f>
        <v>346215413</v>
      </c>
      <c r="P27" s="3" t="s">
        <v>12</v>
      </c>
      <c r="Q27" s="2">
        <v>16749</v>
      </c>
      <c r="R27" s="2">
        <v>0</v>
      </c>
      <c r="S27" s="2">
        <v>9651</v>
      </c>
      <c r="T27" s="2">
        <v>0</v>
      </c>
      <c r="U27" s="2">
        <v>4109</v>
      </c>
      <c r="V27" s="2">
        <v>0</v>
      </c>
      <c r="W27" s="2">
        <v>23646</v>
      </c>
      <c r="X27" s="2">
        <v>0</v>
      </c>
      <c r="Y27" s="2">
        <v>810</v>
      </c>
      <c r="Z27" s="2">
        <v>0</v>
      </c>
      <c r="AA27" s="1">
        <f>Q27+S27+U27+W27+Y27</f>
        <v>54965</v>
      </c>
      <c r="AB27" s="13">
        <f>R27+T27+V27+X27+Z27</f>
        <v>0</v>
      </c>
      <c r="AC27" s="14">
        <f>AA27+AB27</f>
        <v>54965</v>
      </c>
      <c r="AE27" s="3" t="s">
        <v>12</v>
      </c>
      <c r="AF27" s="2">
        <f>IFERROR(B27/Q27, "N.A.")</f>
        <v>6045.0368380201799</v>
      </c>
      <c r="AG27" s="2" t="str">
        <f t="shared" ref="AG27:AR31" si="15">IFERROR(C27/R27, "N.A.")</f>
        <v>N.A.</v>
      </c>
      <c r="AH27" s="2">
        <f t="shared" si="15"/>
        <v>8159.1752150036282</v>
      </c>
      <c r="AI27" s="2" t="str">
        <f t="shared" si="15"/>
        <v>N.A.</v>
      </c>
      <c r="AJ27" s="2">
        <f t="shared" si="15"/>
        <v>8376.3421757118522</v>
      </c>
      <c r="AK27" s="2" t="str">
        <f t="shared" si="15"/>
        <v>N.A.</v>
      </c>
      <c r="AL27" s="2">
        <f t="shared" si="15"/>
        <v>5574.0717668950347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6298.8340398435366</v>
      </c>
      <c r="AQ27" s="13" t="str">
        <f t="shared" si="15"/>
        <v>N.A.</v>
      </c>
      <c r="AR27" s="14">
        <f t="shared" si="15"/>
        <v>6298.8340398435366</v>
      </c>
    </row>
    <row r="28" spans="1:44" ht="15" customHeight="1" thickBot="1" x14ac:dyDescent="0.3">
      <c r="A28" s="3" t="s">
        <v>13</v>
      </c>
      <c r="B28" s="2">
        <v>4857710</v>
      </c>
      <c r="C28" s="2">
        <v>3704000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4857710</v>
      </c>
      <c r="M28" s="13">
        <f t="shared" si="16"/>
        <v>3704000</v>
      </c>
      <c r="N28" s="14">
        <f t="shared" ref="N28:N30" si="17">L28+M28</f>
        <v>8561710</v>
      </c>
      <c r="P28" s="3" t="s">
        <v>13</v>
      </c>
      <c r="Q28" s="2">
        <v>1457</v>
      </c>
      <c r="R28" s="2">
        <v>414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1457</v>
      </c>
      <c r="AB28" s="13">
        <f t="shared" si="18"/>
        <v>414</v>
      </c>
      <c r="AC28" s="14">
        <f t="shared" ref="AC28:AC30" si="19">AA28+AB28</f>
        <v>1871</v>
      </c>
      <c r="AE28" s="3" t="s">
        <v>13</v>
      </c>
      <c r="AF28" s="2">
        <f t="shared" ref="AF28:AF31" si="20">IFERROR(B28/Q28, "N.A.")</f>
        <v>3334.0494166094713</v>
      </c>
      <c r="AG28" s="2">
        <f t="shared" si="15"/>
        <v>8946.8599033816427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3334.0494166094713</v>
      </c>
      <c r="AQ28" s="13">
        <f t="shared" si="15"/>
        <v>8946.8599033816427</v>
      </c>
      <c r="AR28" s="14">
        <f t="shared" si="15"/>
        <v>4576.0074826296095</v>
      </c>
    </row>
    <row r="29" spans="1:44" ht="15" customHeight="1" thickBot="1" x14ac:dyDescent="0.3">
      <c r="A29" s="3" t="s">
        <v>14</v>
      </c>
      <c r="B29" s="2">
        <v>232445688.99999991</v>
      </c>
      <c r="C29" s="2">
        <v>1142266344.9999998</v>
      </c>
      <c r="D29" s="2">
        <v>51858720</v>
      </c>
      <c r="E29" s="2">
        <v>14033825.000000002</v>
      </c>
      <c r="F29" s="2"/>
      <c r="G29" s="2">
        <v>101588570.00000001</v>
      </c>
      <c r="H29" s="2"/>
      <c r="I29" s="2">
        <v>53397266.00000003</v>
      </c>
      <c r="J29" s="2">
        <v>0</v>
      </c>
      <c r="K29" s="2"/>
      <c r="L29" s="1">
        <f t="shared" si="16"/>
        <v>284304408.99999988</v>
      </c>
      <c r="M29" s="13">
        <f t="shared" si="16"/>
        <v>1311286005.9999998</v>
      </c>
      <c r="N29" s="14">
        <f t="shared" si="17"/>
        <v>1595590414.9999995</v>
      </c>
      <c r="P29" s="3" t="s">
        <v>14</v>
      </c>
      <c r="Q29" s="2">
        <v>36063</v>
      </c>
      <c r="R29" s="2">
        <v>152791</v>
      </c>
      <c r="S29" s="2">
        <v>6966</v>
      </c>
      <c r="T29" s="2">
        <v>2133</v>
      </c>
      <c r="U29" s="2">
        <v>0</v>
      </c>
      <c r="V29" s="2">
        <v>7229</v>
      </c>
      <c r="W29" s="2">
        <v>0</v>
      </c>
      <c r="X29" s="2">
        <v>9596</v>
      </c>
      <c r="Y29" s="2">
        <v>2092</v>
      </c>
      <c r="Z29" s="2">
        <v>0</v>
      </c>
      <c r="AA29" s="1">
        <f t="shared" si="18"/>
        <v>45121</v>
      </c>
      <c r="AB29" s="13">
        <f t="shared" si="18"/>
        <v>171749</v>
      </c>
      <c r="AC29" s="14">
        <f t="shared" si="19"/>
        <v>216870</v>
      </c>
      <c r="AE29" s="3" t="s">
        <v>14</v>
      </c>
      <c r="AF29" s="2">
        <f t="shared" si="20"/>
        <v>6445.5449907106986</v>
      </c>
      <c r="AG29" s="2">
        <f t="shared" si="15"/>
        <v>7476.0054257122456</v>
      </c>
      <c r="AH29" s="2">
        <f t="shared" si="15"/>
        <v>7444.5478036175709</v>
      </c>
      <c r="AI29" s="2">
        <f t="shared" si="15"/>
        <v>6579.3834974214733</v>
      </c>
      <c r="AJ29" s="2" t="str">
        <f t="shared" si="15"/>
        <v>N.A.</v>
      </c>
      <c r="AK29" s="2">
        <f t="shared" si="15"/>
        <v>14052.921565915067</v>
      </c>
      <c r="AL29" s="2" t="str">
        <f t="shared" si="15"/>
        <v>N.A.</v>
      </c>
      <c r="AM29" s="2">
        <f t="shared" si="15"/>
        <v>5564.5337640683647</v>
      </c>
      <c r="AN29" s="2">
        <f t="shared" si="15"/>
        <v>0</v>
      </c>
      <c r="AO29" s="2" t="str">
        <f t="shared" si="15"/>
        <v>N.A.</v>
      </c>
      <c r="AP29" s="15">
        <f t="shared" si="15"/>
        <v>6300.9332461603217</v>
      </c>
      <c r="AQ29" s="13">
        <f t="shared" si="15"/>
        <v>7634.8974724743657</v>
      </c>
      <c r="AR29" s="14">
        <f t="shared" si="15"/>
        <v>7357.3588555355718</v>
      </c>
    </row>
    <row r="30" spans="1:44" ht="15" customHeight="1" thickBot="1" x14ac:dyDescent="0.3">
      <c r="A30" s="3" t="s">
        <v>15</v>
      </c>
      <c r="B30" s="2">
        <v>3016699.9999999995</v>
      </c>
      <c r="C30" s="2">
        <v>626080</v>
      </c>
      <c r="D30" s="2"/>
      <c r="E30" s="2"/>
      <c r="F30" s="2"/>
      <c r="G30" s="2">
        <v>1689900</v>
      </c>
      <c r="H30" s="2">
        <v>866880</v>
      </c>
      <c r="I30" s="2"/>
      <c r="J30" s="2"/>
      <c r="K30" s="2"/>
      <c r="L30" s="1">
        <f t="shared" si="16"/>
        <v>3883579.9999999995</v>
      </c>
      <c r="M30" s="13">
        <f t="shared" si="16"/>
        <v>2315980</v>
      </c>
      <c r="N30" s="14">
        <f t="shared" si="17"/>
        <v>6199560</v>
      </c>
      <c r="P30" s="3" t="s">
        <v>15</v>
      </c>
      <c r="Q30" s="2">
        <v>286</v>
      </c>
      <c r="R30" s="2">
        <v>91</v>
      </c>
      <c r="S30" s="2">
        <v>0</v>
      </c>
      <c r="T30" s="2">
        <v>0</v>
      </c>
      <c r="U30" s="2">
        <v>0</v>
      </c>
      <c r="V30" s="2">
        <v>384</v>
      </c>
      <c r="W30" s="2">
        <v>168</v>
      </c>
      <c r="X30" s="2">
        <v>0</v>
      </c>
      <c r="Y30" s="2">
        <v>0</v>
      </c>
      <c r="Z30" s="2">
        <v>0</v>
      </c>
      <c r="AA30" s="1">
        <f t="shared" si="18"/>
        <v>454</v>
      </c>
      <c r="AB30" s="13">
        <f t="shared" si="18"/>
        <v>475</v>
      </c>
      <c r="AC30" s="21">
        <f t="shared" si="19"/>
        <v>929</v>
      </c>
      <c r="AE30" s="3" t="s">
        <v>15</v>
      </c>
      <c r="AF30" s="2">
        <f t="shared" si="20"/>
        <v>10547.902097902097</v>
      </c>
      <c r="AG30" s="2">
        <f t="shared" si="15"/>
        <v>6880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4400.78125</v>
      </c>
      <c r="AL30" s="2">
        <f t="shared" si="15"/>
        <v>5160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8554.1409691629942</v>
      </c>
      <c r="AQ30" s="13">
        <f t="shared" si="15"/>
        <v>4875.7473684210527</v>
      </c>
      <c r="AR30" s="14">
        <f t="shared" si="15"/>
        <v>6673.3692142088266</v>
      </c>
    </row>
    <row r="31" spans="1:44" ht="15" customHeight="1" thickBot="1" x14ac:dyDescent="0.3">
      <c r="A31" s="4" t="s">
        <v>16</v>
      </c>
      <c r="B31" s="2">
        <v>341568420.99999994</v>
      </c>
      <c r="C31" s="2">
        <v>1146596424.9999995</v>
      </c>
      <c r="D31" s="2">
        <v>130602919.99999997</v>
      </c>
      <c r="E31" s="2">
        <v>14033825.000000002</v>
      </c>
      <c r="F31" s="2">
        <v>34418390</v>
      </c>
      <c r="G31" s="2">
        <v>103278470</v>
      </c>
      <c r="H31" s="2">
        <v>132671380.99999991</v>
      </c>
      <c r="I31" s="2">
        <v>53397266.00000003</v>
      </c>
      <c r="J31" s="2">
        <v>0</v>
      </c>
      <c r="K31" s="2"/>
      <c r="L31" s="1">
        <f t="shared" ref="L31" si="21">B31+D31+F31+H31+J31</f>
        <v>639261111.99999976</v>
      </c>
      <c r="M31" s="13">
        <f t="shared" ref="M31" si="22">C31+E31+G31+I31+K31</f>
        <v>1317305985.9999995</v>
      </c>
      <c r="N31" s="21">
        <f t="shared" ref="N31" si="23">L31+M31</f>
        <v>1956567097.9999993</v>
      </c>
      <c r="P31" s="4" t="s">
        <v>16</v>
      </c>
      <c r="Q31" s="2">
        <v>54555</v>
      </c>
      <c r="R31" s="2">
        <v>153296</v>
      </c>
      <c r="S31" s="2">
        <v>16617</v>
      </c>
      <c r="T31" s="2">
        <v>2133</v>
      </c>
      <c r="U31" s="2">
        <v>4109</v>
      </c>
      <c r="V31" s="2">
        <v>7613</v>
      </c>
      <c r="W31" s="2">
        <v>23814</v>
      </c>
      <c r="X31" s="2">
        <v>9596</v>
      </c>
      <c r="Y31" s="2">
        <v>2902</v>
      </c>
      <c r="Z31" s="2">
        <v>0</v>
      </c>
      <c r="AA31" s="1">
        <f t="shared" ref="AA31" si="24">Q31+S31+U31+W31+Y31</f>
        <v>101997</v>
      </c>
      <c r="AB31" s="13">
        <f t="shared" ref="AB31" si="25">R31+T31+V31+X31+Z31</f>
        <v>172638</v>
      </c>
      <c r="AC31" s="14">
        <f t="shared" ref="AC31" si="26">AA31+AB31</f>
        <v>274635</v>
      </c>
      <c r="AE31" s="4" t="s">
        <v>16</v>
      </c>
      <c r="AF31" s="2">
        <f t="shared" si="20"/>
        <v>6260.9920447255054</v>
      </c>
      <c r="AG31" s="2">
        <f t="shared" si="15"/>
        <v>7479.6238975576634</v>
      </c>
      <c r="AH31" s="2">
        <f t="shared" si="15"/>
        <v>7859.5967984594072</v>
      </c>
      <c r="AI31" s="2">
        <f t="shared" si="15"/>
        <v>6579.3834974214733</v>
      </c>
      <c r="AJ31" s="2">
        <f t="shared" si="15"/>
        <v>8376.3421757118522</v>
      </c>
      <c r="AK31" s="2">
        <f t="shared" si="15"/>
        <v>13566.067253382373</v>
      </c>
      <c r="AL31" s="2">
        <f t="shared" si="15"/>
        <v>5571.1506256823677</v>
      </c>
      <c r="AM31" s="2">
        <f t="shared" si="15"/>
        <v>5564.5337640683647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6267.4501406904101</v>
      </c>
      <c r="AQ31" s="13">
        <f t="shared" ref="AQ31" si="28">IFERROR(M31/AB31, "N.A.")</f>
        <v>7630.4520789165745</v>
      </c>
      <c r="AR31" s="14">
        <f t="shared" ref="AR31" si="29">IFERROR(N31/AC31, "N.A.")</f>
        <v>7124.2452637136539</v>
      </c>
    </row>
    <row r="32" spans="1:44" ht="15" customHeight="1" thickBot="1" x14ac:dyDescent="0.3">
      <c r="A32" s="5" t="s">
        <v>0</v>
      </c>
      <c r="B32" s="44">
        <f>B31+C31</f>
        <v>1488164845.9999995</v>
      </c>
      <c r="C32" s="45"/>
      <c r="D32" s="44">
        <f>D31+E31</f>
        <v>144636744.99999997</v>
      </c>
      <c r="E32" s="45"/>
      <c r="F32" s="44">
        <f>F31+G31</f>
        <v>137696860</v>
      </c>
      <c r="G32" s="45"/>
      <c r="H32" s="44">
        <f>H31+I31</f>
        <v>186068646.99999994</v>
      </c>
      <c r="I32" s="45"/>
      <c r="J32" s="44">
        <f>J31+K31</f>
        <v>0</v>
      </c>
      <c r="K32" s="45"/>
      <c r="L32" s="44">
        <f>L31+M31</f>
        <v>1956567097.9999993</v>
      </c>
      <c r="M32" s="46"/>
      <c r="N32" s="22">
        <f>B32+D32+F32+H32+J32</f>
        <v>1956567097.9999995</v>
      </c>
      <c r="P32" s="5" t="s">
        <v>0</v>
      </c>
      <c r="Q32" s="44">
        <f>Q31+R31</f>
        <v>207851</v>
      </c>
      <c r="R32" s="45"/>
      <c r="S32" s="44">
        <f>S31+T31</f>
        <v>18750</v>
      </c>
      <c r="T32" s="45"/>
      <c r="U32" s="44">
        <f>U31+V31</f>
        <v>11722</v>
      </c>
      <c r="V32" s="45"/>
      <c r="W32" s="44">
        <f>W31+X31</f>
        <v>33410</v>
      </c>
      <c r="X32" s="45"/>
      <c r="Y32" s="44">
        <f>Y31+Z31</f>
        <v>2902</v>
      </c>
      <c r="Z32" s="45"/>
      <c r="AA32" s="44">
        <f>AA31+AB31</f>
        <v>274635</v>
      </c>
      <c r="AB32" s="45"/>
      <c r="AC32" s="23">
        <f>Q32+S32+U32+W32+Y32</f>
        <v>274635</v>
      </c>
      <c r="AE32" s="5" t="s">
        <v>0</v>
      </c>
      <c r="AF32" s="24">
        <f>IFERROR(B32/Q32,"N.A.")</f>
        <v>7159.7675546425062</v>
      </c>
      <c r="AG32" s="25"/>
      <c r="AH32" s="24">
        <f>IFERROR(D32/S32,"N.A.")</f>
        <v>7713.9597333333313</v>
      </c>
      <c r="AI32" s="25"/>
      <c r="AJ32" s="24">
        <f>IFERROR(F32/U32,"N.A.")</f>
        <v>11746.874253540351</v>
      </c>
      <c r="AK32" s="25"/>
      <c r="AL32" s="24">
        <f>IFERROR(H32/W32,"N.A.")</f>
        <v>5569.2501346902109</v>
      </c>
      <c r="AM32" s="25"/>
      <c r="AN32" s="24">
        <f>IFERROR(J32/Y32,"N.A.")</f>
        <v>0</v>
      </c>
      <c r="AO32" s="25"/>
      <c r="AP32" s="24">
        <f>IFERROR(L32/AA32,"N.A.")</f>
        <v>7124.2452637136539</v>
      </c>
      <c r="AQ32" s="25"/>
      <c r="AR32" s="16">
        <f>IFERROR(N32/AC32, "N.A.")</f>
        <v>7124.2452637136548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11359955.000000002</v>
      </c>
      <c r="C39" s="2"/>
      <c r="D39" s="2">
        <v>4571939.9999999991</v>
      </c>
      <c r="E39" s="2"/>
      <c r="F39" s="2">
        <v>3885140</v>
      </c>
      <c r="G39" s="2"/>
      <c r="H39" s="2">
        <v>63326023.000000007</v>
      </c>
      <c r="I39" s="2"/>
      <c r="J39" s="2">
        <v>0</v>
      </c>
      <c r="K39" s="2"/>
      <c r="L39" s="1">
        <f>B39+D39+F39+H39+J39</f>
        <v>83143058</v>
      </c>
      <c r="M39" s="13">
        <f>C39+E39+G39+I39+K39</f>
        <v>0</v>
      </c>
      <c r="N39" s="14">
        <f>L39+M39</f>
        <v>83143058</v>
      </c>
      <c r="P39" s="3" t="s">
        <v>12</v>
      </c>
      <c r="Q39" s="2">
        <v>3353</v>
      </c>
      <c r="R39" s="2">
        <v>0</v>
      </c>
      <c r="S39" s="2">
        <v>956</v>
      </c>
      <c r="T39" s="2">
        <v>0</v>
      </c>
      <c r="U39" s="2">
        <v>1151</v>
      </c>
      <c r="V39" s="2">
        <v>0</v>
      </c>
      <c r="W39" s="2">
        <v>21898</v>
      </c>
      <c r="X39" s="2">
        <v>0</v>
      </c>
      <c r="Y39" s="2">
        <v>1977</v>
      </c>
      <c r="Z39" s="2">
        <v>0</v>
      </c>
      <c r="AA39" s="1">
        <f>Q39+S39+U39+W39+Y39</f>
        <v>29335</v>
      </c>
      <c r="AB39" s="13">
        <f>R39+T39+V39+X39+Z39</f>
        <v>0</v>
      </c>
      <c r="AC39" s="14">
        <f>AA39+AB39</f>
        <v>29335</v>
      </c>
      <c r="AE39" s="3" t="s">
        <v>12</v>
      </c>
      <c r="AF39" s="2">
        <f>IFERROR(B39/Q39, "N.A.")</f>
        <v>3387.9973158365647</v>
      </c>
      <c r="AG39" s="2" t="str">
        <f t="shared" ref="AG39:AR43" si="30">IFERROR(C39/R39, "N.A.")</f>
        <v>N.A.</v>
      </c>
      <c r="AH39" s="2">
        <f t="shared" si="30"/>
        <v>4782.364016736401</v>
      </c>
      <c r="AI39" s="2" t="str">
        <f t="shared" si="30"/>
        <v>N.A.</v>
      </c>
      <c r="AJ39" s="2">
        <f t="shared" si="30"/>
        <v>3375.4474370112944</v>
      </c>
      <c r="AK39" s="2" t="str">
        <f t="shared" si="30"/>
        <v>N.A.</v>
      </c>
      <c r="AL39" s="2">
        <f t="shared" si="30"/>
        <v>2891.8633208512197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2834.2613942389635</v>
      </c>
      <c r="AQ39" s="13" t="str">
        <f t="shared" si="30"/>
        <v>N.A.</v>
      </c>
      <c r="AR39" s="14">
        <f t="shared" si="30"/>
        <v>2834.2613942389635</v>
      </c>
    </row>
    <row r="40" spans="1:44" ht="15" customHeight="1" thickBot="1" x14ac:dyDescent="0.3">
      <c r="A40" s="3" t="s">
        <v>13</v>
      </c>
      <c r="B40" s="2">
        <v>68329340</v>
      </c>
      <c r="C40" s="2">
        <v>3670400.0000000005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68329340</v>
      </c>
      <c r="M40" s="13">
        <f t="shared" si="31"/>
        <v>3670400.0000000005</v>
      </c>
      <c r="N40" s="14">
        <f t="shared" ref="N40:N42" si="32">L40+M40</f>
        <v>71999740</v>
      </c>
      <c r="P40" s="3" t="s">
        <v>13</v>
      </c>
      <c r="Q40" s="2">
        <v>15668</v>
      </c>
      <c r="R40" s="2">
        <v>813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15668</v>
      </c>
      <c r="AB40" s="13">
        <f t="shared" si="33"/>
        <v>813</v>
      </c>
      <c r="AC40" s="14">
        <f t="shared" ref="AC40:AC42" si="34">AA40+AB40</f>
        <v>16481</v>
      </c>
      <c r="AE40" s="3" t="s">
        <v>13</v>
      </c>
      <c r="AF40" s="2">
        <f t="shared" ref="AF40:AF43" si="35">IFERROR(B40/Q40, "N.A.")</f>
        <v>4361.0760786316059</v>
      </c>
      <c r="AG40" s="2">
        <f t="shared" si="30"/>
        <v>4514.637146371464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4361.0760786316059</v>
      </c>
      <c r="AQ40" s="13">
        <f t="shared" si="30"/>
        <v>4514.637146371464</v>
      </c>
      <c r="AR40" s="14">
        <f t="shared" si="30"/>
        <v>4368.651174079243</v>
      </c>
    </row>
    <row r="41" spans="1:44" ht="15" customHeight="1" thickBot="1" x14ac:dyDescent="0.3">
      <c r="A41" s="3" t="s">
        <v>14</v>
      </c>
      <c r="B41" s="2">
        <v>78359685.999999985</v>
      </c>
      <c r="C41" s="2">
        <v>539816665.00000083</v>
      </c>
      <c r="D41" s="2">
        <v>16553990.000000002</v>
      </c>
      <c r="E41" s="2">
        <v>4113510.0000000009</v>
      </c>
      <c r="F41" s="2"/>
      <c r="G41" s="2">
        <v>31027274.999999993</v>
      </c>
      <c r="H41" s="2"/>
      <c r="I41" s="2">
        <v>30762484.999999996</v>
      </c>
      <c r="J41" s="2">
        <v>0</v>
      </c>
      <c r="K41" s="2"/>
      <c r="L41" s="1">
        <f t="shared" si="31"/>
        <v>94913675.999999985</v>
      </c>
      <c r="M41" s="13">
        <f t="shared" si="31"/>
        <v>605719935.00000083</v>
      </c>
      <c r="N41" s="14">
        <f t="shared" si="32"/>
        <v>700633611.00000083</v>
      </c>
      <c r="P41" s="3" t="s">
        <v>14</v>
      </c>
      <c r="Q41" s="2">
        <v>17412</v>
      </c>
      <c r="R41" s="2">
        <v>90871</v>
      </c>
      <c r="S41" s="2">
        <v>5006</v>
      </c>
      <c r="T41" s="2">
        <v>831</v>
      </c>
      <c r="U41" s="2">
        <v>0</v>
      </c>
      <c r="V41" s="2">
        <v>3462</v>
      </c>
      <c r="W41" s="2">
        <v>0</v>
      </c>
      <c r="X41" s="2">
        <v>6698</v>
      </c>
      <c r="Y41" s="2">
        <v>3601</v>
      </c>
      <c r="Z41" s="2">
        <v>0</v>
      </c>
      <c r="AA41" s="1">
        <f t="shared" si="33"/>
        <v>26019</v>
      </c>
      <c r="AB41" s="13">
        <f t="shared" si="33"/>
        <v>101862</v>
      </c>
      <c r="AC41" s="14">
        <f t="shared" si="34"/>
        <v>127881</v>
      </c>
      <c r="AE41" s="3" t="s">
        <v>14</v>
      </c>
      <c r="AF41" s="2">
        <f t="shared" si="35"/>
        <v>4500.3265563978857</v>
      </c>
      <c r="AG41" s="2">
        <f t="shared" si="30"/>
        <v>5940.4723729242642</v>
      </c>
      <c r="AH41" s="2">
        <f t="shared" si="30"/>
        <v>3306.8298042349184</v>
      </c>
      <c r="AI41" s="2">
        <f t="shared" si="30"/>
        <v>4950.0722021660658</v>
      </c>
      <c r="AJ41" s="2" t="str">
        <f t="shared" si="30"/>
        <v>N.A.</v>
      </c>
      <c r="AK41" s="2">
        <f t="shared" si="30"/>
        <v>8962.2400346620434</v>
      </c>
      <c r="AL41" s="2" t="str">
        <f t="shared" si="30"/>
        <v>N.A.</v>
      </c>
      <c r="AM41" s="2">
        <f t="shared" si="30"/>
        <v>4592.7866527321585</v>
      </c>
      <c r="AN41" s="2">
        <f t="shared" si="30"/>
        <v>0</v>
      </c>
      <c r="AO41" s="2" t="str">
        <f t="shared" si="30"/>
        <v>N.A.</v>
      </c>
      <c r="AP41" s="15">
        <f t="shared" si="30"/>
        <v>3647.8602559667929</v>
      </c>
      <c r="AQ41" s="13">
        <f t="shared" si="30"/>
        <v>5946.4759674854295</v>
      </c>
      <c r="AR41" s="14">
        <f t="shared" si="30"/>
        <v>5478.793651910767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158048980.99999991</v>
      </c>
      <c r="C43" s="2">
        <v>543487064.99999976</v>
      </c>
      <c r="D43" s="2">
        <v>21125930</v>
      </c>
      <c r="E43" s="2">
        <v>4113510.0000000009</v>
      </c>
      <c r="F43" s="2">
        <v>3885140</v>
      </c>
      <c r="G43" s="2">
        <v>31027274.999999993</v>
      </c>
      <c r="H43" s="2">
        <v>63326023.000000007</v>
      </c>
      <c r="I43" s="2">
        <v>30762484.999999996</v>
      </c>
      <c r="J43" s="2">
        <v>0</v>
      </c>
      <c r="K43" s="2"/>
      <c r="L43" s="1">
        <f t="shared" ref="L43" si="36">B43+D43+F43+H43+J43</f>
        <v>246386073.99999991</v>
      </c>
      <c r="M43" s="13">
        <f t="shared" ref="M43" si="37">C43+E43+G43+I43+K43</f>
        <v>609390334.99999976</v>
      </c>
      <c r="N43" s="21">
        <f t="shared" ref="N43" si="38">L43+M43</f>
        <v>855776408.99999964</v>
      </c>
      <c r="P43" s="4" t="s">
        <v>16</v>
      </c>
      <c r="Q43" s="2">
        <v>36433</v>
      </c>
      <c r="R43" s="2">
        <v>91684</v>
      </c>
      <c r="S43" s="2">
        <v>5962</v>
      </c>
      <c r="T43" s="2">
        <v>831</v>
      </c>
      <c r="U43" s="2">
        <v>1151</v>
      </c>
      <c r="V43" s="2">
        <v>3462</v>
      </c>
      <c r="W43" s="2">
        <v>21898</v>
      </c>
      <c r="X43" s="2">
        <v>6698</v>
      </c>
      <c r="Y43" s="2">
        <v>5578</v>
      </c>
      <c r="Z43" s="2">
        <v>0</v>
      </c>
      <c r="AA43" s="1">
        <f t="shared" ref="AA43" si="39">Q43+S43+U43+W43+Y43</f>
        <v>71022</v>
      </c>
      <c r="AB43" s="13">
        <f t="shared" ref="AB43" si="40">R43+T43+V43+X43+Z43</f>
        <v>102675</v>
      </c>
      <c r="AC43" s="21">
        <f t="shared" ref="AC43" si="41">AA43+AB43</f>
        <v>173697</v>
      </c>
      <c r="AE43" s="4" t="s">
        <v>16</v>
      </c>
      <c r="AF43" s="2">
        <f t="shared" si="35"/>
        <v>4338.0721049597869</v>
      </c>
      <c r="AG43" s="2">
        <f t="shared" si="30"/>
        <v>5927.8289014440879</v>
      </c>
      <c r="AH43" s="2">
        <f t="shared" si="30"/>
        <v>3543.4300570278428</v>
      </c>
      <c r="AI43" s="2">
        <f t="shared" si="30"/>
        <v>4950.0722021660658</v>
      </c>
      <c r="AJ43" s="2">
        <f t="shared" si="30"/>
        <v>3375.4474370112944</v>
      </c>
      <c r="AK43" s="2">
        <f t="shared" si="30"/>
        <v>8962.2400346620434</v>
      </c>
      <c r="AL43" s="2">
        <f t="shared" si="30"/>
        <v>2891.8633208512197</v>
      </c>
      <c r="AM43" s="2">
        <f t="shared" si="30"/>
        <v>4592.7866527321585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3469.1514460308063</v>
      </c>
      <c r="AQ43" s="13">
        <f t="shared" ref="AQ43" si="43">IFERROR(M43/AB43, "N.A.")</f>
        <v>5935.1383978573149</v>
      </c>
      <c r="AR43" s="14">
        <f t="shared" ref="AR43" si="44">IFERROR(N43/AC43, "N.A.")</f>
        <v>4926.8347121711922</v>
      </c>
    </row>
    <row r="44" spans="1:44" ht="15" customHeight="1" thickBot="1" x14ac:dyDescent="0.3">
      <c r="A44" s="5" t="s">
        <v>0</v>
      </c>
      <c r="B44" s="44">
        <f>B43+C43</f>
        <v>701536045.99999964</v>
      </c>
      <c r="C44" s="45"/>
      <c r="D44" s="44">
        <f>D43+E43</f>
        <v>25239440</v>
      </c>
      <c r="E44" s="45"/>
      <c r="F44" s="44">
        <f>F43+G43</f>
        <v>34912414.999999993</v>
      </c>
      <c r="G44" s="45"/>
      <c r="H44" s="44">
        <f>H43+I43</f>
        <v>94088508</v>
      </c>
      <c r="I44" s="45"/>
      <c r="J44" s="44">
        <f>J43+K43</f>
        <v>0</v>
      </c>
      <c r="K44" s="45"/>
      <c r="L44" s="44">
        <f>L43+M43</f>
        <v>855776408.99999964</v>
      </c>
      <c r="M44" s="46"/>
      <c r="N44" s="22">
        <f>B44+D44+F44+H44+J44</f>
        <v>855776408.99999964</v>
      </c>
      <c r="P44" s="5" t="s">
        <v>0</v>
      </c>
      <c r="Q44" s="44">
        <f>Q43+R43</f>
        <v>128117</v>
      </c>
      <c r="R44" s="45"/>
      <c r="S44" s="44">
        <f>S43+T43</f>
        <v>6793</v>
      </c>
      <c r="T44" s="45"/>
      <c r="U44" s="44">
        <f>U43+V43</f>
        <v>4613</v>
      </c>
      <c r="V44" s="45"/>
      <c r="W44" s="44">
        <f>W43+X43</f>
        <v>28596</v>
      </c>
      <c r="X44" s="45"/>
      <c r="Y44" s="44">
        <f>Y43+Z43</f>
        <v>5578</v>
      </c>
      <c r="Z44" s="45"/>
      <c r="AA44" s="44">
        <f>AA43+AB43</f>
        <v>173697</v>
      </c>
      <c r="AB44" s="46"/>
      <c r="AC44" s="22">
        <f>Q44+S44+U44+W44+Y44</f>
        <v>173697</v>
      </c>
      <c r="AE44" s="5" t="s">
        <v>0</v>
      </c>
      <c r="AF44" s="24">
        <f>IFERROR(B44/Q44,"N.A.")</f>
        <v>5475.7451860408819</v>
      </c>
      <c r="AG44" s="25"/>
      <c r="AH44" s="24">
        <f>IFERROR(D44/S44,"N.A.")</f>
        <v>3715.507139702635</v>
      </c>
      <c r="AI44" s="25"/>
      <c r="AJ44" s="24">
        <f>IFERROR(F44/U44,"N.A.")</f>
        <v>7568.2668545415117</v>
      </c>
      <c r="AK44" s="25"/>
      <c r="AL44" s="24">
        <f>IFERROR(H44/W44,"N.A.")</f>
        <v>3290.2681493915234</v>
      </c>
      <c r="AM44" s="25"/>
      <c r="AN44" s="24">
        <f>IFERROR(J44/Y44,"N.A.")</f>
        <v>0</v>
      </c>
      <c r="AO44" s="25"/>
      <c r="AP44" s="24">
        <f>IFERROR(L44/AA44,"N.A.")</f>
        <v>4926.8347121711922</v>
      </c>
      <c r="AQ44" s="25"/>
      <c r="AR44" s="16">
        <f>IFERROR(N44/AC44, "N.A.")</f>
        <v>4926.8347121711922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5764150</v>
      </c>
      <c r="C15" s="2"/>
      <c r="D15" s="2"/>
      <c r="E15" s="2"/>
      <c r="F15" s="2">
        <v>6622860.0000000009</v>
      </c>
      <c r="G15" s="2"/>
      <c r="H15" s="2">
        <v>9317225</v>
      </c>
      <c r="I15" s="2"/>
      <c r="J15" s="2">
        <v>0</v>
      </c>
      <c r="K15" s="2"/>
      <c r="L15" s="1">
        <f>B15+D15+F15+H15+J15</f>
        <v>21704235</v>
      </c>
      <c r="M15" s="13">
        <f>C15+E15+G15+I15+K15</f>
        <v>0</v>
      </c>
      <c r="N15" s="14">
        <f>L15+M15</f>
        <v>21704235</v>
      </c>
      <c r="P15" s="3" t="s">
        <v>12</v>
      </c>
      <c r="Q15" s="2">
        <v>1705</v>
      </c>
      <c r="R15" s="2">
        <v>0</v>
      </c>
      <c r="S15" s="2">
        <v>0</v>
      </c>
      <c r="T15" s="2">
        <v>0</v>
      </c>
      <c r="U15" s="2">
        <v>895</v>
      </c>
      <c r="V15" s="2">
        <v>0</v>
      </c>
      <c r="W15" s="2">
        <v>3384</v>
      </c>
      <c r="X15" s="2">
        <v>0</v>
      </c>
      <c r="Y15" s="2">
        <v>622</v>
      </c>
      <c r="Z15" s="2">
        <v>0</v>
      </c>
      <c r="AA15" s="1">
        <f>Q15+S15+U15+W15+Y15</f>
        <v>6606</v>
      </c>
      <c r="AB15" s="13">
        <f>R15+T15+V15+X15+Z15</f>
        <v>0</v>
      </c>
      <c r="AC15" s="14">
        <f>AA15+AB15</f>
        <v>6606</v>
      </c>
      <c r="AE15" s="3" t="s">
        <v>12</v>
      </c>
      <c r="AF15" s="2">
        <f>IFERROR(B15/Q15, "N.A.")</f>
        <v>3380.7331378299118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7399.8435754189959</v>
      </c>
      <c r="AK15" s="2" t="str">
        <f t="shared" si="0"/>
        <v>N.A.</v>
      </c>
      <c r="AL15" s="2">
        <f t="shared" si="0"/>
        <v>2753.3170803782505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3285.5336058128973</v>
      </c>
      <c r="AQ15" s="13" t="str">
        <f t="shared" si="0"/>
        <v>N.A.</v>
      </c>
      <c r="AR15" s="14">
        <f t="shared" si="0"/>
        <v>3285.5336058128973</v>
      </c>
    </row>
    <row r="16" spans="1:44" ht="15" customHeight="1" thickBot="1" x14ac:dyDescent="0.3">
      <c r="A16" s="3" t="s">
        <v>13</v>
      </c>
      <c r="B16" s="2">
        <v>2444740.0000000005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2444740.0000000005</v>
      </c>
      <c r="M16" s="13">
        <f t="shared" si="1"/>
        <v>0</v>
      </c>
      <c r="N16" s="14">
        <f t="shared" ref="N16:N18" si="2">L16+M16</f>
        <v>2444740.0000000005</v>
      </c>
      <c r="P16" s="3" t="s">
        <v>13</v>
      </c>
      <c r="Q16" s="2">
        <v>1247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1247</v>
      </c>
      <c r="AB16" s="13">
        <f t="shared" si="3"/>
        <v>0</v>
      </c>
      <c r="AC16" s="14">
        <f t="shared" ref="AC16:AC18" si="4">AA16+AB16</f>
        <v>1247</v>
      </c>
      <c r="AE16" s="3" t="s">
        <v>13</v>
      </c>
      <c r="AF16" s="2">
        <f t="shared" ref="AF16:AF19" si="5">IFERROR(B16/Q16, "N.A.")</f>
        <v>1960.4971932638337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1960.4971932638337</v>
      </c>
      <c r="AQ16" s="13" t="str">
        <f t="shared" si="0"/>
        <v>N.A.</v>
      </c>
      <c r="AR16" s="14">
        <f t="shared" si="0"/>
        <v>1960.4971932638337</v>
      </c>
    </row>
    <row r="17" spans="1:44" ht="15" customHeight="1" thickBot="1" x14ac:dyDescent="0.3">
      <c r="A17" s="3" t="s">
        <v>14</v>
      </c>
      <c r="B17" s="2">
        <v>20678771.000000004</v>
      </c>
      <c r="C17" s="2">
        <v>26023655.000000004</v>
      </c>
      <c r="D17" s="2"/>
      <c r="E17" s="2"/>
      <c r="F17" s="2"/>
      <c r="G17" s="2">
        <v>4096950.0000000005</v>
      </c>
      <c r="H17" s="2"/>
      <c r="I17" s="2">
        <v>3075790</v>
      </c>
      <c r="J17" s="2">
        <v>0</v>
      </c>
      <c r="K17" s="2"/>
      <c r="L17" s="1">
        <f t="shared" si="1"/>
        <v>20678771.000000004</v>
      </c>
      <c r="M17" s="13">
        <f t="shared" si="1"/>
        <v>33196395.000000004</v>
      </c>
      <c r="N17" s="14">
        <f t="shared" si="2"/>
        <v>53875166.000000007</v>
      </c>
      <c r="P17" s="3" t="s">
        <v>14</v>
      </c>
      <c r="Q17" s="2">
        <v>5146</v>
      </c>
      <c r="R17" s="2">
        <v>3973</v>
      </c>
      <c r="S17" s="2">
        <v>0</v>
      </c>
      <c r="T17" s="2">
        <v>0</v>
      </c>
      <c r="U17" s="2">
        <v>0</v>
      </c>
      <c r="V17" s="2">
        <v>651</v>
      </c>
      <c r="W17" s="2">
        <v>0</v>
      </c>
      <c r="X17" s="2">
        <v>599</v>
      </c>
      <c r="Y17" s="2">
        <v>229</v>
      </c>
      <c r="Z17" s="2">
        <v>0</v>
      </c>
      <c r="AA17" s="1">
        <f t="shared" si="3"/>
        <v>5375</v>
      </c>
      <c r="AB17" s="13">
        <f t="shared" si="3"/>
        <v>5223</v>
      </c>
      <c r="AC17" s="14">
        <f t="shared" si="4"/>
        <v>10598</v>
      </c>
      <c r="AE17" s="3" t="s">
        <v>14</v>
      </c>
      <c r="AF17" s="2">
        <f t="shared" si="5"/>
        <v>4018.4164399533624</v>
      </c>
      <c r="AG17" s="2">
        <f t="shared" si="0"/>
        <v>6550.1271079788585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6293.3179723502308</v>
      </c>
      <c r="AL17" s="2" t="str">
        <f t="shared" si="0"/>
        <v>N.A.</v>
      </c>
      <c r="AM17" s="2">
        <f t="shared" si="0"/>
        <v>5134.8747913188645</v>
      </c>
      <c r="AN17" s="2">
        <f t="shared" si="0"/>
        <v>0</v>
      </c>
      <c r="AO17" s="2" t="str">
        <f t="shared" si="0"/>
        <v>N.A.</v>
      </c>
      <c r="AP17" s="15">
        <f t="shared" si="0"/>
        <v>3847.213209302326</v>
      </c>
      <c r="AQ17" s="13">
        <f t="shared" si="0"/>
        <v>6355.809879379668</v>
      </c>
      <c r="AR17" s="14">
        <f t="shared" si="0"/>
        <v>5083.521985280242</v>
      </c>
    </row>
    <row r="18" spans="1:44" ht="15" customHeight="1" thickBot="1" x14ac:dyDescent="0.3">
      <c r="A18" s="3" t="s">
        <v>15</v>
      </c>
      <c r="B18" s="2">
        <v>4486190</v>
      </c>
      <c r="C18" s="2"/>
      <c r="D18" s="2">
        <v>313040</v>
      </c>
      <c r="E18" s="2"/>
      <c r="F18" s="2"/>
      <c r="G18" s="2"/>
      <c r="H18" s="2">
        <v>884867.99999999988</v>
      </c>
      <c r="I18" s="2"/>
      <c r="J18" s="2">
        <v>0</v>
      </c>
      <c r="K18" s="2"/>
      <c r="L18" s="1">
        <f t="shared" si="1"/>
        <v>5684098</v>
      </c>
      <c r="M18" s="13">
        <f t="shared" si="1"/>
        <v>0</v>
      </c>
      <c r="N18" s="14">
        <f t="shared" si="2"/>
        <v>5684098</v>
      </c>
      <c r="P18" s="3" t="s">
        <v>15</v>
      </c>
      <c r="Q18" s="2">
        <v>1070</v>
      </c>
      <c r="R18" s="2">
        <v>0</v>
      </c>
      <c r="S18" s="2">
        <v>104</v>
      </c>
      <c r="T18" s="2">
        <v>0</v>
      </c>
      <c r="U18" s="2">
        <v>0</v>
      </c>
      <c r="V18" s="2">
        <v>0</v>
      </c>
      <c r="W18" s="2">
        <v>1435</v>
      </c>
      <c r="X18" s="2">
        <v>0</v>
      </c>
      <c r="Y18" s="2">
        <v>229</v>
      </c>
      <c r="Z18" s="2">
        <v>0</v>
      </c>
      <c r="AA18" s="1">
        <f t="shared" si="3"/>
        <v>2838</v>
      </c>
      <c r="AB18" s="13">
        <f t="shared" si="3"/>
        <v>0</v>
      </c>
      <c r="AC18" s="21">
        <f t="shared" si="4"/>
        <v>2838</v>
      </c>
      <c r="AE18" s="3" t="s">
        <v>15</v>
      </c>
      <c r="AF18" s="2">
        <f t="shared" si="5"/>
        <v>4192.7009345794395</v>
      </c>
      <c r="AG18" s="2" t="str">
        <f t="shared" si="0"/>
        <v>N.A.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616.63275261324031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2002.8534178999296</v>
      </c>
      <c r="AQ18" s="13" t="str">
        <f t="shared" si="0"/>
        <v>N.A.</v>
      </c>
      <c r="AR18" s="14">
        <f t="shared" si="0"/>
        <v>2002.8534178999296</v>
      </c>
    </row>
    <row r="19" spans="1:44" ht="15" customHeight="1" thickBot="1" x14ac:dyDescent="0.3">
      <c r="A19" s="4" t="s">
        <v>16</v>
      </c>
      <c r="B19" s="2">
        <v>33373851</v>
      </c>
      <c r="C19" s="2">
        <v>26023655.000000004</v>
      </c>
      <c r="D19" s="2">
        <v>313040</v>
      </c>
      <c r="E19" s="2"/>
      <c r="F19" s="2">
        <v>6622860.0000000009</v>
      </c>
      <c r="G19" s="2">
        <v>4096950.0000000005</v>
      </c>
      <c r="H19" s="2">
        <v>10202092.999999998</v>
      </c>
      <c r="I19" s="2">
        <v>3075790</v>
      </c>
      <c r="J19" s="2">
        <v>0</v>
      </c>
      <c r="K19" s="2"/>
      <c r="L19" s="1">
        <f t="shared" ref="L19" si="6">B19+D19+F19+H19+J19</f>
        <v>50511844</v>
      </c>
      <c r="M19" s="13">
        <f t="shared" ref="M19" si="7">C19+E19+G19+I19+K19</f>
        <v>33196395.000000004</v>
      </c>
      <c r="N19" s="21">
        <f t="shared" ref="N19" si="8">L19+M19</f>
        <v>83708239</v>
      </c>
      <c r="P19" s="4" t="s">
        <v>16</v>
      </c>
      <c r="Q19" s="2">
        <v>9168</v>
      </c>
      <c r="R19" s="2">
        <v>3973</v>
      </c>
      <c r="S19" s="2">
        <v>104</v>
      </c>
      <c r="T19" s="2">
        <v>0</v>
      </c>
      <c r="U19" s="2">
        <v>895</v>
      </c>
      <c r="V19" s="2">
        <v>651</v>
      </c>
      <c r="W19" s="2">
        <v>4819</v>
      </c>
      <c r="X19" s="2">
        <v>599</v>
      </c>
      <c r="Y19" s="2">
        <v>1080</v>
      </c>
      <c r="Z19" s="2">
        <v>0</v>
      </c>
      <c r="AA19" s="1">
        <f t="shared" ref="AA19" si="9">Q19+S19+U19+W19+Y19</f>
        <v>16066</v>
      </c>
      <c r="AB19" s="13">
        <f t="shared" ref="AB19" si="10">R19+T19+V19+X19+Z19</f>
        <v>5223</v>
      </c>
      <c r="AC19" s="14">
        <f t="shared" ref="AC19" si="11">AA19+AB19</f>
        <v>21289</v>
      </c>
      <c r="AE19" s="4" t="s">
        <v>16</v>
      </c>
      <c r="AF19" s="2">
        <f t="shared" si="5"/>
        <v>3640.2542539267015</v>
      </c>
      <c r="AG19" s="2">
        <f t="shared" si="0"/>
        <v>6550.1271079788585</v>
      </c>
      <c r="AH19" s="2">
        <f t="shared" si="0"/>
        <v>3010</v>
      </c>
      <c r="AI19" s="2" t="str">
        <f t="shared" si="0"/>
        <v>N.A.</v>
      </c>
      <c r="AJ19" s="2">
        <f t="shared" si="0"/>
        <v>7399.8435754189959</v>
      </c>
      <c r="AK19" s="2">
        <f t="shared" si="0"/>
        <v>6293.3179723502308</v>
      </c>
      <c r="AL19" s="2">
        <f t="shared" si="0"/>
        <v>2117.0560282216225</v>
      </c>
      <c r="AM19" s="2">
        <f t="shared" si="0"/>
        <v>5134.8747913188645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3144.0211627038466</v>
      </c>
      <c r="AQ19" s="13">
        <f t="shared" ref="AQ19" si="13">IFERROR(M19/AB19, "N.A.")</f>
        <v>6355.809879379668</v>
      </c>
      <c r="AR19" s="14">
        <f t="shared" ref="AR19" si="14">IFERROR(N19/AC19, "N.A.")</f>
        <v>3931.994879984969</v>
      </c>
    </row>
    <row r="20" spans="1:44" ht="15" customHeight="1" thickBot="1" x14ac:dyDescent="0.3">
      <c r="A20" s="5" t="s">
        <v>0</v>
      </c>
      <c r="B20" s="44">
        <f>B19+C19</f>
        <v>59397506</v>
      </c>
      <c r="C20" s="45"/>
      <c r="D20" s="44">
        <f>D19+E19</f>
        <v>313040</v>
      </c>
      <c r="E20" s="45"/>
      <c r="F20" s="44">
        <f>F19+G19</f>
        <v>10719810.000000002</v>
      </c>
      <c r="G20" s="45"/>
      <c r="H20" s="44">
        <f>H19+I19</f>
        <v>13277882.999999998</v>
      </c>
      <c r="I20" s="45"/>
      <c r="J20" s="44">
        <f>J19+K19</f>
        <v>0</v>
      </c>
      <c r="K20" s="45"/>
      <c r="L20" s="44">
        <f>L19+M19</f>
        <v>83708239</v>
      </c>
      <c r="M20" s="46"/>
      <c r="N20" s="22">
        <f>B20+D20+F20+H20+J20</f>
        <v>83708239</v>
      </c>
      <c r="P20" s="5" t="s">
        <v>0</v>
      </c>
      <c r="Q20" s="44">
        <f>Q19+R19</f>
        <v>13141</v>
      </c>
      <c r="R20" s="45"/>
      <c r="S20" s="44">
        <f>S19+T19</f>
        <v>104</v>
      </c>
      <c r="T20" s="45"/>
      <c r="U20" s="44">
        <f>U19+V19</f>
        <v>1546</v>
      </c>
      <c r="V20" s="45"/>
      <c r="W20" s="44">
        <f>W19+X19</f>
        <v>5418</v>
      </c>
      <c r="X20" s="45"/>
      <c r="Y20" s="44">
        <f>Y19+Z19</f>
        <v>1080</v>
      </c>
      <c r="Z20" s="45"/>
      <c r="AA20" s="44">
        <f>AA19+AB19</f>
        <v>21289</v>
      </c>
      <c r="AB20" s="45"/>
      <c r="AC20" s="23">
        <f>Q20+S20+U20+W20+Y20</f>
        <v>21289</v>
      </c>
      <c r="AE20" s="5" t="s">
        <v>0</v>
      </c>
      <c r="AF20" s="24">
        <f>IFERROR(B20/Q20,"N.A.")</f>
        <v>4520.0141541739595</v>
      </c>
      <c r="AG20" s="25"/>
      <c r="AH20" s="24">
        <f>IFERROR(D20/S20,"N.A.")</f>
        <v>3010</v>
      </c>
      <c r="AI20" s="25"/>
      <c r="AJ20" s="24">
        <f>IFERROR(F20/U20,"N.A.")</f>
        <v>6933.9003880983191</v>
      </c>
      <c r="AK20" s="25"/>
      <c r="AL20" s="24">
        <f>IFERROR(H20/W20,"N.A.")</f>
        <v>2450.6982281284604</v>
      </c>
      <c r="AM20" s="25"/>
      <c r="AN20" s="24">
        <f>IFERROR(J20/Y20,"N.A.")</f>
        <v>0</v>
      </c>
      <c r="AO20" s="25"/>
      <c r="AP20" s="24">
        <f>IFERROR(L20/AA20,"N.A.")</f>
        <v>3931.994879984969</v>
      </c>
      <c r="AQ20" s="25"/>
      <c r="AR20" s="16">
        <f>IFERROR(N20/AC20, "N.A.")</f>
        <v>3931.994879984969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4344290.0000000009</v>
      </c>
      <c r="C27" s="2"/>
      <c r="D27" s="2"/>
      <c r="E27" s="2"/>
      <c r="F27" s="2">
        <v>6622860.0000000009</v>
      </c>
      <c r="G27" s="2"/>
      <c r="H27" s="2">
        <v>6449320.0000000009</v>
      </c>
      <c r="I27" s="2"/>
      <c r="J27" s="2">
        <v>0</v>
      </c>
      <c r="K27" s="2"/>
      <c r="L27" s="1">
        <f>B27+D27+F27+H27+J27</f>
        <v>17416470.000000004</v>
      </c>
      <c r="M27" s="13">
        <f>C27+E27+G27+I27+K27</f>
        <v>0</v>
      </c>
      <c r="N27" s="14">
        <f>L27+M27</f>
        <v>17416470.000000004</v>
      </c>
      <c r="P27" s="3" t="s">
        <v>12</v>
      </c>
      <c r="Q27" s="2">
        <v>1057</v>
      </c>
      <c r="R27" s="2">
        <v>0</v>
      </c>
      <c r="S27" s="2">
        <v>0</v>
      </c>
      <c r="T27" s="2">
        <v>0</v>
      </c>
      <c r="U27" s="2">
        <v>895</v>
      </c>
      <c r="V27" s="2">
        <v>0</v>
      </c>
      <c r="W27" s="2">
        <v>2080</v>
      </c>
      <c r="X27" s="2">
        <v>0</v>
      </c>
      <c r="Y27" s="2">
        <v>437</v>
      </c>
      <c r="Z27" s="2">
        <v>0</v>
      </c>
      <c r="AA27" s="1">
        <f>Q27+S27+U27+W27+Y27</f>
        <v>4469</v>
      </c>
      <c r="AB27" s="13">
        <f>R27+T27+V27+X27+Z27</f>
        <v>0</v>
      </c>
      <c r="AC27" s="14">
        <f>AA27+AB27</f>
        <v>4469</v>
      </c>
      <c r="AE27" s="3" t="s">
        <v>12</v>
      </c>
      <c r="AF27" s="2">
        <f>IFERROR(B27/Q27, "N.A.")</f>
        <v>4110.0189214758757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7399.8435754189959</v>
      </c>
      <c r="AK27" s="2" t="str">
        <f t="shared" si="15"/>
        <v>N.A.</v>
      </c>
      <c r="AL27" s="2">
        <f t="shared" si="15"/>
        <v>3100.6346153846157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3897.1738643991953</v>
      </c>
      <c r="AQ27" s="13" t="str">
        <f t="shared" si="15"/>
        <v>N.A.</v>
      </c>
      <c r="AR27" s="14">
        <f t="shared" si="15"/>
        <v>3897.1738643991953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12386496</v>
      </c>
      <c r="C29" s="2">
        <v>14616224.999999998</v>
      </c>
      <c r="D29" s="2"/>
      <c r="E29" s="2"/>
      <c r="F29" s="2"/>
      <c r="G29" s="2">
        <v>3112250</v>
      </c>
      <c r="H29" s="2"/>
      <c r="I29" s="2">
        <v>954600</v>
      </c>
      <c r="J29" s="2">
        <v>0</v>
      </c>
      <c r="K29" s="2"/>
      <c r="L29" s="1">
        <f t="shared" si="16"/>
        <v>12386496</v>
      </c>
      <c r="M29" s="13">
        <f t="shared" si="16"/>
        <v>18683075</v>
      </c>
      <c r="N29" s="14">
        <f t="shared" si="17"/>
        <v>31069571</v>
      </c>
      <c r="P29" s="3" t="s">
        <v>14</v>
      </c>
      <c r="Q29" s="2">
        <v>2534</v>
      </c>
      <c r="R29" s="2">
        <v>2145</v>
      </c>
      <c r="S29" s="2">
        <v>0</v>
      </c>
      <c r="T29" s="2">
        <v>0</v>
      </c>
      <c r="U29" s="2">
        <v>0</v>
      </c>
      <c r="V29" s="2">
        <v>422</v>
      </c>
      <c r="W29" s="2">
        <v>0</v>
      </c>
      <c r="X29" s="2">
        <v>185</v>
      </c>
      <c r="Y29" s="2">
        <v>229</v>
      </c>
      <c r="Z29" s="2">
        <v>0</v>
      </c>
      <c r="AA29" s="1">
        <f t="shared" si="18"/>
        <v>2763</v>
      </c>
      <c r="AB29" s="13">
        <f t="shared" si="18"/>
        <v>2752</v>
      </c>
      <c r="AC29" s="14">
        <f t="shared" si="19"/>
        <v>5515</v>
      </c>
      <c r="AE29" s="3" t="s">
        <v>14</v>
      </c>
      <c r="AF29" s="2">
        <f t="shared" si="20"/>
        <v>4888.1199684293606</v>
      </c>
      <c r="AG29" s="2">
        <f t="shared" si="15"/>
        <v>6814.0909090909081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7375</v>
      </c>
      <c r="AL29" s="2" t="str">
        <f t="shared" si="15"/>
        <v>N.A.</v>
      </c>
      <c r="AM29" s="2">
        <f t="shared" si="15"/>
        <v>5160</v>
      </c>
      <c r="AN29" s="2">
        <f t="shared" si="15"/>
        <v>0</v>
      </c>
      <c r="AO29" s="2" t="str">
        <f t="shared" si="15"/>
        <v>N.A.</v>
      </c>
      <c r="AP29" s="15">
        <f t="shared" si="15"/>
        <v>4482.9880564603691</v>
      </c>
      <c r="AQ29" s="13">
        <f t="shared" si="15"/>
        <v>6788.9080668604647</v>
      </c>
      <c r="AR29" s="14">
        <f t="shared" si="15"/>
        <v>5633.6484134179509</v>
      </c>
    </row>
    <row r="30" spans="1:44" ht="15" customHeight="1" thickBot="1" x14ac:dyDescent="0.3">
      <c r="A30" s="3" t="s">
        <v>15</v>
      </c>
      <c r="B30" s="2">
        <v>4486190</v>
      </c>
      <c r="C30" s="2"/>
      <c r="D30" s="2">
        <v>313040</v>
      </c>
      <c r="E30" s="2"/>
      <c r="F30" s="2"/>
      <c r="G30" s="2"/>
      <c r="H30" s="2">
        <v>884867.99999999988</v>
      </c>
      <c r="I30" s="2"/>
      <c r="J30" s="2"/>
      <c r="K30" s="2"/>
      <c r="L30" s="1">
        <f t="shared" si="16"/>
        <v>5684098</v>
      </c>
      <c r="M30" s="13">
        <f t="shared" si="16"/>
        <v>0</v>
      </c>
      <c r="N30" s="14">
        <f t="shared" si="17"/>
        <v>5684098</v>
      </c>
      <c r="P30" s="3" t="s">
        <v>15</v>
      </c>
      <c r="Q30" s="2">
        <v>1070</v>
      </c>
      <c r="R30" s="2">
        <v>0</v>
      </c>
      <c r="S30" s="2">
        <v>104</v>
      </c>
      <c r="T30" s="2">
        <v>0</v>
      </c>
      <c r="U30" s="2">
        <v>0</v>
      </c>
      <c r="V30" s="2">
        <v>0</v>
      </c>
      <c r="W30" s="2">
        <v>1435</v>
      </c>
      <c r="X30" s="2">
        <v>0</v>
      </c>
      <c r="Y30" s="2">
        <v>0</v>
      </c>
      <c r="Z30" s="2">
        <v>0</v>
      </c>
      <c r="AA30" s="1">
        <f t="shared" si="18"/>
        <v>2609</v>
      </c>
      <c r="AB30" s="13">
        <f t="shared" si="18"/>
        <v>0</v>
      </c>
      <c r="AC30" s="21">
        <f t="shared" si="19"/>
        <v>2609</v>
      </c>
      <c r="AE30" s="3" t="s">
        <v>15</v>
      </c>
      <c r="AF30" s="2">
        <f t="shared" si="20"/>
        <v>4192.7009345794395</v>
      </c>
      <c r="AG30" s="2" t="str">
        <f t="shared" si="15"/>
        <v>N.A.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616.63275261324031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2178.6500574932925</v>
      </c>
      <c r="AQ30" s="13" t="str">
        <f t="shared" si="15"/>
        <v>N.A.</v>
      </c>
      <c r="AR30" s="14">
        <f t="shared" si="15"/>
        <v>2178.6500574932925</v>
      </c>
    </row>
    <row r="31" spans="1:44" ht="15" customHeight="1" thickBot="1" x14ac:dyDescent="0.3">
      <c r="A31" s="4" t="s">
        <v>16</v>
      </c>
      <c r="B31" s="2">
        <v>21216975.999999993</v>
      </c>
      <c r="C31" s="2">
        <v>14616224.999999998</v>
      </c>
      <c r="D31" s="2">
        <v>313040</v>
      </c>
      <c r="E31" s="2"/>
      <c r="F31" s="2">
        <v>6622860.0000000009</v>
      </c>
      <c r="G31" s="2">
        <v>3112250</v>
      </c>
      <c r="H31" s="2">
        <v>7334188.0000000009</v>
      </c>
      <c r="I31" s="2">
        <v>954600</v>
      </c>
      <c r="J31" s="2">
        <v>0</v>
      </c>
      <c r="K31" s="2"/>
      <c r="L31" s="1">
        <f t="shared" ref="L31" si="21">B31+D31+F31+H31+J31</f>
        <v>35487063.999999993</v>
      </c>
      <c r="M31" s="13">
        <f t="shared" ref="M31" si="22">C31+E31+G31+I31+K31</f>
        <v>18683075</v>
      </c>
      <c r="N31" s="21">
        <f t="shared" ref="N31" si="23">L31+M31</f>
        <v>54170138.999999993</v>
      </c>
      <c r="P31" s="4" t="s">
        <v>16</v>
      </c>
      <c r="Q31" s="2">
        <v>4661</v>
      </c>
      <c r="R31" s="2">
        <v>2145</v>
      </c>
      <c r="S31" s="2">
        <v>104</v>
      </c>
      <c r="T31" s="2">
        <v>0</v>
      </c>
      <c r="U31" s="2">
        <v>895</v>
      </c>
      <c r="V31" s="2">
        <v>422</v>
      </c>
      <c r="W31" s="2">
        <v>3515</v>
      </c>
      <c r="X31" s="2">
        <v>185</v>
      </c>
      <c r="Y31" s="2">
        <v>666</v>
      </c>
      <c r="Z31" s="2">
        <v>0</v>
      </c>
      <c r="AA31" s="1">
        <f t="shared" ref="AA31" si="24">Q31+S31+U31+W31+Y31</f>
        <v>9841</v>
      </c>
      <c r="AB31" s="13">
        <f t="shared" ref="AB31" si="25">R31+T31+V31+X31+Z31</f>
        <v>2752</v>
      </c>
      <c r="AC31" s="14">
        <f t="shared" ref="AC31" si="26">AA31+AB31</f>
        <v>12593</v>
      </c>
      <c r="AE31" s="4" t="s">
        <v>16</v>
      </c>
      <c r="AF31" s="2">
        <f t="shared" si="20"/>
        <v>4552.022312808409</v>
      </c>
      <c r="AG31" s="2">
        <f t="shared" si="15"/>
        <v>6814.0909090909081</v>
      </c>
      <c r="AH31" s="2">
        <f t="shared" si="15"/>
        <v>3010</v>
      </c>
      <c r="AI31" s="2" t="str">
        <f t="shared" si="15"/>
        <v>N.A.</v>
      </c>
      <c r="AJ31" s="2">
        <f t="shared" si="15"/>
        <v>7399.8435754189959</v>
      </c>
      <c r="AK31" s="2">
        <f t="shared" si="15"/>
        <v>7375</v>
      </c>
      <c r="AL31" s="2">
        <f t="shared" si="15"/>
        <v>2086.5399715504982</v>
      </c>
      <c r="AM31" s="2">
        <f t="shared" si="15"/>
        <v>5160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3606.0424753581947</v>
      </c>
      <c r="AQ31" s="13">
        <f t="shared" ref="AQ31" si="28">IFERROR(M31/AB31, "N.A.")</f>
        <v>6788.9080668604647</v>
      </c>
      <c r="AR31" s="14">
        <f t="shared" ref="AR31" si="29">IFERROR(N31/AC31, "N.A.")</f>
        <v>4301.6071627094416</v>
      </c>
    </row>
    <row r="32" spans="1:44" ht="15" customHeight="1" thickBot="1" x14ac:dyDescent="0.3">
      <c r="A32" s="5" t="s">
        <v>0</v>
      </c>
      <c r="B32" s="44">
        <f>B31+C31</f>
        <v>35833200.999999993</v>
      </c>
      <c r="C32" s="45"/>
      <c r="D32" s="44">
        <f>D31+E31</f>
        <v>313040</v>
      </c>
      <c r="E32" s="45"/>
      <c r="F32" s="44">
        <f>F31+G31</f>
        <v>9735110</v>
      </c>
      <c r="G32" s="45"/>
      <c r="H32" s="44">
        <f>H31+I31</f>
        <v>8288788.0000000009</v>
      </c>
      <c r="I32" s="45"/>
      <c r="J32" s="44">
        <f>J31+K31</f>
        <v>0</v>
      </c>
      <c r="K32" s="45"/>
      <c r="L32" s="44">
        <f>L31+M31</f>
        <v>54170138.999999993</v>
      </c>
      <c r="M32" s="46"/>
      <c r="N32" s="22">
        <f>B32+D32+F32+H32+J32</f>
        <v>54170138.999999993</v>
      </c>
      <c r="P32" s="5" t="s">
        <v>0</v>
      </c>
      <c r="Q32" s="44">
        <f>Q31+R31</f>
        <v>6806</v>
      </c>
      <c r="R32" s="45"/>
      <c r="S32" s="44">
        <f>S31+T31</f>
        <v>104</v>
      </c>
      <c r="T32" s="45"/>
      <c r="U32" s="44">
        <f>U31+V31</f>
        <v>1317</v>
      </c>
      <c r="V32" s="45"/>
      <c r="W32" s="44">
        <f>W31+X31</f>
        <v>3700</v>
      </c>
      <c r="X32" s="45"/>
      <c r="Y32" s="44">
        <f>Y31+Z31</f>
        <v>666</v>
      </c>
      <c r="Z32" s="45"/>
      <c r="AA32" s="44">
        <f>AA31+AB31</f>
        <v>12593</v>
      </c>
      <c r="AB32" s="45"/>
      <c r="AC32" s="23">
        <f>Q32+S32+U32+W32+Y32</f>
        <v>12593</v>
      </c>
      <c r="AE32" s="5" t="s">
        <v>0</v>
      </c>
      <c r="AF32" s="24">
        <f>IFERROR(B32/Q32,"N.A.")</f>
        <v>5264.9428445489266</v>
      </c>
      <c r="AG32" s="25"/>
      <c r="AH32" s="24">
        <f>IFERROR(D32/S32,"N.A.")</f>
        <v>3010</v>
      </c>
      <c r="AI32" s="25"/>
      <c r="AJ32" s="24">
        <f>IFERROR(F32/U32,"N.A.")</f>
        <v>7391.8830675778281</v>
      </c>
      <c r="AK32" s="25"/>
      <c r="AL32" s="24">
        <f>IFERROR(H32/W32,"N.A.")</f>
        <v>2240.2129729729731</v>
      </c>
      <c r="AM32" s="25"/>
      <c r="AN32" s="24">
        <f>IFERROR(J32/Y32,"N.A.")</f>
        <v>0</v>
      </c>
      <c r="AO32" s="25"/>
      <c r="AP32" s="24">
        <f>IFERROR(L32/AA32,"N.A.")</f>
        <v>4301.6071627094416</v>
      </c>
      <c r="AQ32" s="25"/>
      <c r="AR32" s="16">
        <f>IFERROR(N32/AC32, "N.A.")</f>
        <v>4301.6071627094416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1419860</v>
      </c>
      <c r="C39" s="2"/>
      <c r="D39" s="2"/>
      <c r="E39" s="2"/>
      <c r="F39" s="2"/>
      <c r="G39" s="2"/>
      <c r="H39" s="2">
        <v>2867904.9999999995</v>
      </c>
      <c r="I39" s="2"/>
      <c r="J39" s="2">
        <v>0</v>
      </c>
      <c r="K39" s="2"/>
      <c r="L39" s="1">
        <f>B39+D39+F39+H39+J39</f>
        <v>4287765</v>
      </c>
      <c r="M39" s="13">
        <f>C39+E39+G39+I39+K39</f>
        <v>0</v>
      </c>
      <c r="N39" s="14">
        <f>L39+M39</f>
        <v>4287765</v>
      </c>
      <c r="P39" s="3" t="s">
        <v>12</v>
      </c>
      <c r="Q39" s="2">
        <v>648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1304</v>
      </c>
      <c r="X39" s="2">
        <v>0</v>
      </c>
      <c r="Y39" s="2">
        <v>185</v>
      </c>
      <c r="Z39" s="2">
        <v>0</v>
      </c>
      <c r="AA39" s="1">
        <f>Q39+S39+U39+W39+Y39</f>
        <v>2137</v>
      </c>
      <c r="AB39" s="13">
        <f>R39+T39+V39+X39+Z39</f>
        <v>0</v>
      </c>
      <c r="AC39" s="14">
        <f>AA39+AB39</f>
        <v>2137</v>
      </c>
      <c r="AE39" s="3" t="s">
        <v>12</v>
      </c>
      <c r="AF39" s="2">
        <f>IFERROR(B39/Q39, "N.A.")</f>
        <v>2191.141975308642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2199.3136503067481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2006.4412728123539</v>
      </c>
      <c r="AQ39" s="13" t="str">
        <f t="shared" si="30"/>
        <v>N.A.</v>
      </c>
      <c r="AR39" s="14">
        <f t="shared" si="30"/>
        <v>2006.4412728123539</v>
      </c>
    </row>
    <row r="40" spans="1:44" ht="15" customHeight="1" thickBot="1" x14ac:dyDescent="0.3">
      <c r="A40" s="3" t="s">
        <v>13</v>
      </c>
      <c r="B40" s="2">
        <v>2444740.0000000005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2444740.0000000005</v>
      </c>
      <c r="M40" s="13">
        <f t="shared" si="31"/>
        <v>0</v>
      </c>
      <c r="N40" s="14">
        <f t="shared" ref="N40:N42" si="32">L40+M40</f>
        <v>2444740.0000000005</v>
      </c>
      <c r="P40" s="3" t="s">
        <v>13</v>
      </c>
      <c r="Q40" s="2">
        <v>1247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1247</v>
      </c>
      <c r="AB40" s="13">
        <f t="shared" si="33"/>
        <v>0</v>
      </c>
      <c r="AC40" s="14">
        <f t="shared" ref="AC40:AC42" si="34">AA40+AB40</f>
        <v>1247</v>
      </c>
      <c r="AE40" s="3" t="s">
        <v>13</v>
      </c>
      <c r="AF40" s="2">
        <f t="shared" ref="AF40:AF43" si="35">IFERROR(B40/Q40, "N.A.")</f>
        <v>1960.4971932638337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1960.4971932638337</v>
      </c>
      <c r="AQ40" s="13" t="str">
        <f t="shared" si="30"/>
        <v>N.A.</v>
      </c>
      <c r="AR40" s="14">
        <f t="shared" si="30"/>
        <v>1960.4971932638337</v>
      </c>
    </row>
    <row r="41" spans="1:44" ht="15" customHeight="1" thickBot="1" x14ac:dyDescent="0.3">
      <c r="A41" s="3" t="s">
        <v>14</v>
      </c>
      <c r="B41" s="2">
        <v>8292274.9999999991</v>
      </c>
      <c r="C41" s="2">
        <v>11407430</v>
      </c>
      <c r="D41" s="2"/>
      <c r="E41" s="2"/>
      <c r="F41" s="2"/>
      <c r="G41" s="2">
        <v>984700</v>
      </c>
      <c r="H41" s="2"/>
      <c r="I41" s="2">
        <v>2121190</v>
      </c>
      <c r="J41" s="2"/>
      <c r="K41" s="2"/>
      <c r="L41" s="1">
        <f t="shared" si="31"/>
        <v>8292274.9999999991</v>
      </c>
      <c r="M41" s="13">
        <f t="shared" si="31"/>
        <v>14513320</v>
      </c>
      <c r="N41" s="14">
        <f t="shared" si="32"/>
        <v>22805595</v>
      </c>
      <c r="P41" s="3" t="s">
        <v>14</v>
      </c>
      <c r="Q41" s="2">
        <v>2612</v>
      </c>
      <c r="R41" s="2">
        <v>1828</v>
      </c>
      <c r="S41" s="2">
        <v>0</v>
      </c>
      <c r="T41" s="2">
        <v>0</v>
      </c>
      <c r="U41" s="2">
        <v>0</v>
      </c>
      <c r="V41" s="2">
        <v>229</v>
      </c>
      <c r="W41" s="2">
        <v>0</v>
      </c>
      <c r="X41" s="2">
        <v>414</v>
      </c>
      <c r="Y41" s="2">
        <v>0</v>
      </c>
      <c r="Z41" s="2">
        <v>0</v>
      </c>
      <c r="AA41" s="1">
        <f t="shared" si="33"/>
        <v>2612</v>
      </c>
      <c r="AB41" s="13">
        <f t="shared" si="33"/>
        <v>2471</v>
      </c>
      <c r="AC41" s="14">
        <f t="shared" si="34"/>
        <v>5083</v>
      </c>
      <c r="AE41" s="3" t="s">
        <v>14</v>
      </c>
      <c r="AF41" s="2">
        <f t="shared" si="35"/>
        <v>3174.6841500765695</v>
      </c>
      <c r="AG41" s="2">
        <f t="shared" si="30"/>
        <v>6240.3884026258202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>
        <f t="shared" si="30"/>
        <v>5123.6473429951693</v>
      </c>
      <c r="AN41" s="2" t="str">
        <f t="shared" si="30"/>
        <v>N.A.</v>
      </c>
      <c r="AO41" s="2" t="str">
        <f t="shared" si="30"/>
        <v>N.A.</v>
      </c>
      <c r="AP41" s="15">
        <f t="shared" si="30"/>
        <v>3174.6841500765695</v>
      </c>
      <c r="AQ41" s="13">
        <f t="shared" si="30"/>
        <v>5873.4601375961147</v>
      </c>
      <c r="AR41" s="14">
        <f t="shared" si="30"/>
        <v>4486.6407633287427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229</v>
      </c>
      <c r="Z42" s="2">
        <v>0</v>
      </c>
      <c r="AA42" s="1">
        <f t="shared" si="33"/>
        <v>229</v>
      </c>
      <c r="AB42" s="13">
        <f t="shared" si="33"/>
        <v>0</v>
      </c>
      <c r="AC42" s="14">
        <f t="shared" si="34"/>
        <v>229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12156875</v>
      </c>
      <c r="C43" s="2">
        <v>11407430</v>
      </c>
      <c r="D43" s="2"/>
      <c r="E43" s="2"/>
      <c r="F43" s="2"/>
      <c r="G43" s="2">
        <v>984700</v>
      </c>
      <c r="H43" s="2">
        <v>2867904.9999999995</v>
      </c>
      <c r="I43" s="2">
        <v>2121190</v>
      </c>
      <c r="J43" s="2">
        <v>0</v>
      </c>
      <c r="K43" s="2"/>
      <c r="L43" s="1">
        <f t="shared" ref="L43" si="36">B43+D43+F43+H43+J43</f>
        <v>15024780</v>
      </c>
      <c r="M43" s="13">
        <f t="shared" ref="M43" si="37">C43+E43+G43+I43+K43</f>
        <v>14513320</v>
      </c>
      <c r="N43" s="21">
        <f t="shared" ref="N43" si="38">L43+M43</f>
        <v>29538100</v>
      </c>
      <c r="P43" s="4" t="s">
        <v>16</v>
      </c>
      <c r="Q43" s="2">
        <v>4507</v>
      </c>
      <c r="R43" s="2">
        <v>1828</v>
      </c>
      <c r="S43" s="2">
        <v>0</v>
      </c>
      <c r="T43" s="2">
        <v>0</v>
      </c>
      <c r="U43" s="2">
        <v>0</v>
      </c>
      <c r="V43" s="2">
        <v>229</v>
      </c>
      <c r="W43" s="2">
        <v>1304</v>
      </c>
      <c r="X43" s="2">
        <v>414</v>
      </c>
      <c r="Y43" s="2">
        <v>414</v>
      </c>
      <c r="Z43" s="2">
        <v>0</v>
      </c>
      <c r="AA43" s="1">
        <f t="shared" ref="AA43" si="39">Q43+S43+U43+W43+Y43</f>
        <v>6225</v>
      </c>
      <c r="AB43" s="13">
        <f t="shared" ref="AB43" si="40">R43+T43+V43+X43+Z43</f>
        <v>2471</v>
      </c>
      <c r="AC43" s="21">
        <f t="shared" ref="AC43" si="41">AA43+AB43</f>
        <v>8696</v>
      </c>
      <c r="AE43" s="4" t="s">
        <v>16</v>
      </c>
      <c r="AF43" s="2">
        <f t="shared" si="35"/>
        <v>2697.3319281118261</v>
      </c>
      <c r="AG43" s="2">
        <f t="shared" si="30"/>
        <v>6240.3884026258202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4300</v>
      </c>
      <c r="AL43" s="2">
        <f t="shared" si="30"/>
        <v>2199.3136503067481</v>
      </c>
      <c r="AM43" s="2">
        <f t="shared" si="30"/>
        <v>5123.6473429951693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2413.6192771084338</v>
      </c>
      <c r="AQ43" s="13">
        <f t="shared" ref="AQ43" si="43">IFERROR(M43/AB43, "N.A.")</f>
        <v>5873.4601375961147</v>
      </c>
      <c r="AR43" s="14">
        <f t="shared" ref="AR43" si="44">IFERROR(N43/AC43, "N.A.")</f>
        <v>3396.745630174793</v>
      </c>
    </row>
    <row r="44" spans="1:44" ht="15" customHeight="1" thickBot="1" x14ac:dyDescent="0.3">
      <c r="A44" s="5" t="s">
        <v>0</v>
      </c>
      <c r="B44" s="44">
        <f>B43+C43</f>
        <v>23564305</v>
      </c>
      <c r="C44" s="45"/>
      <c r="D44" s="44">
        <f>D43+E43</f>
        <v>0</v>
      </c>
      <c r="E44" s="45"/>
      <c r="F44" s="44">
        <f>F43+G43</f>
        <v>984700</v>
      </c>
      <c r="G44" s="45"/>
      <c r="H44" s="44">
        <f>H43+I43</f>
        <v>4989095</v>
      </c>
      <c r="I44" s="45"/>
      <c r="J44" s="44">
        <f>J43+K43</f>
        <v>0</v>
      </c>
      <c r="K44" s="45"/>
      <c r="L44" s="44">
        <f>L43+M43</f>
        <v>29538100</v>
      </c>
      <c r="M44" s="46"/>
      <c r="N44" s="22">
        <f>B44+D44+F44+H44+J44</f>
        <v>29538100</v>
      </c>
      <c r="P44" s="5" t="s">
        <v>0</v>
      </c>
      <c r="Q44" s="44">
        <f>Q43+R43</f>
        <v>6335</v>
      </c>
      <c r="R44" s="45"/>
      <c r="S44" s="44">
        <f>S43+T43</f>
        <v>0</v>
      </c>
      <c r="T44" s="45"/>
      <c r="U44" s="44">
        <f>U43+V43</f>
        <v>229</v>
      </c>
      <c r="V44" s="45"/>
      <c r="W44" s="44">
        <f>W43+X43</f>
        <v>1718</v>
      </c>
      <c r="X44" s="45"/>
      <c r="Y44" s="44">
        <f>Y43+Z43</f>
        <v>414</v>
      </c>
      <c r="Z44" s="45"/>
      <c r="AA44" s="44">
        <f>AA43+AB43</f>
        <v>8696</v>
      </c>
      <c r="AB44" s="46"/>
      <c r="AC44" s="22">
        <f>Q44+S44+U44+W44+Y44</f>
        <v>8696</v>
      </c>
      <c r="AE44" s="5" t="s">
        <v>0</v>
      </c>
      <c r="AF44" s="24">
        <f>IFERROR(B44/Q44,"N.A.")</f>
        <v>3719.7008681925809</v>
      </c>
      <c r="AG44" s="25"/>
      <c r="AH44" s="24" t="str">
        <f>IFERROR(D44/S44,"N.A.")</f>
        <v>N.A.</v>
      </c>
      <c r="AI44" s="25"/>
      <c r="AJ44" s="24">
        <f>IFERROR(F44/U44,"N.A.")</f>
        <v>4300</v>
      </c>
      <c r="AK44" s="25"/>
      <c r="AL44" s="24">
        <f>IFERROR(H44/W44,"N.A.")</f>
        <v>2904.0133876600698</v>
      </c>
      <c r="AM44" s="25"/>
      <c r="AN44" s="24">
        <f>IFERROR(J44/Y44,"N.A.")</f>
        <v>0</v>
      </c>
      <c r="AO44" s="25"/>
      <c r="AP44" s="24">
        <f>IFERROR(L44/AA44,"N.A.")</f>
        <v>3396.745630174793</v>
      </c>
      <c r="AQ44" s="25"/>
      <c r="AR44" s="16">
        <f>IFERROR(N44/AC44, "N.A.")</f>
        <v>3396.745630174793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10212070</v>
      </c>
      <c r="C15" s="2"/>
      <c r="D15" s="2">
        <v>1222920</v>
      </c>
      <c r="E15" s="2"/>
      <c r="F15" s="2">
        <v>2733080</v>
      </c>
      <c r="G15" s="2"/>
      <c r="H15" s="2">
        <v>13583150.000000004</v>
      </c>
      <c r="I15" s="2"/>
      <c r="J15" s="2">
        <v>0</v>
      </c>
      <c r="K15" s="2"/>
      <c r="L15" s="1">
        <f>B15+D15+F15+H15+J15</f>
        <v>27751220.000000004</v>
      </c>
      <c r="M15" s="13">
        <f>C15+E15+G15+I15+K15</f>
        <v>0</v>
      </c>
      <c r="N15" s="14">
        <f>L15+M15</f>
        <v>27751220.000000004</v>
      </c>
      <c r="P15" s="3" t="s">
        <v>12</v>
      </c>
      <c r="Q15" s="2">
        <v>2120</v>
      </c>
      <c r="R15" s="2">
        <v>0</v>
      </c>
      <c r="S15" s="2">
        <v>237</v>
      </c>
      <c r="T15" s="2">
        <v>0</v>
      </c>
      <c r="U15" s="2">
        <v>655</v>
      </c>
      <c r="V15" s="2">
        <v>0</v>
      </c>
      <c r="W15" s="2">
        <v>4746</v>
      </c>
      <c r="X15" s="2">
        <v>0</v>
      </c>
      <c r="Y15" s="2">
        <v>689</v>
      </c>
      <c r="Z15" s="2">
        <v>0</v>
      </c>
      <c r="AA15" s="1">
        <f>Q15+S15+U15+W15+Y15</f>
        <v>8447</v>
      </c>
      <c r="AB15" s="13">
        <f>R15+T15+V15+X15+Z15</f>
        <v>0</v>
      </c>
      <c r="AC15" s="14">
        <f>AA15+AB15</f>
        <v>8447</v>
      </c>
      <c r="AE15" s="3" t="s">
        <v>12</v>
      </c>
      <c r="AF15" s="2">
        <f>IFERROR(B15/Q15, "N.A.")</f>
        <v>4817.0141509433961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4172.6412213740459</v>
      </c>
      <c r="AK15" s="2" t="str">
        <f t="shared" si="0"/>
        <v>N.A.</v>
      </c>
      <c r="AL15" s="2">
        <f t="shared" si="0"/>
        <v>2862.0206489675525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3285.3344382621053</v>
      </c>
      <c r="AQ15" s="13" t="str">
        <f t="shared" si="0"/>
        <v>N.A.</v>
      </c>
      <c r="AR15" s="14">
        <f t="shared" si="0"/>
        <v>3285.3344382621053</v>
      </c>
    </row>
    <row r="16" spans="1:44" ht="15" customHeight="1" thickBot="1" x14ac:dyDescent="0.3">
      <c r="A16" s="3" t="s">
        <v>13</v>
      </c>
      <c r="B16" s="2">
        <v>476870.00000000006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476870.00000000006</v>
      </c>
      <c r="M16" s="13">
        <f t="shared" si="1"/>
        <v>0</v>
      </c>
      <c r="N16" s="14">
        <f t="shared" ref="N16:N18" si="2">L16+M16</f>
        <v>476870.00000000006</v>
      </c>
      <c r="P16" s="3" t="s">
        <v>13</v>
      </c>
      <c r="Q16" s="2">
        <v>424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424</v>
      </c>
      <c r="AB16" s="13">
        <f t="shared" si="3"/>
        <v>0</v>
      </c>
      <c r="AC16" s="14">
        <f t="shared" ref="AC16:AC18" si="4">AA16+AB16</f>
        <v>424</v>
      </c>
      <c r="AE16" s="3" t="s">
        <v>13</v>
      </c>
      <c r="AF16" s="2">
        <f t="shared" ref="AF16:AF19" si="5">IFERROR(B16/Q16, "N.A.")</f>
        <v>1124.6933962264152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1124.6933962264152</v>
      </c>
      <c r="AQ16" s="13" t="str">
        <f t="shared" si="0"/>
        <v>N.A.</v>
      </c>
      <c r="AR16" s="14">
        <f t="shared" si="0"/>
        <v>1124.6933962264152</v>
      </c>
    </row>
    <row r="17" spans="1:44" ht="15" customHeight="1" thickBot="1" x14ac:dyDescent="0.3">
      <c r="A17" s="3" t="s">
        <v>14</v>
      </c>
      <c r="B17" s="2">
        <v>4058830</v>
      </c>
      <c r="C17" s="2">
        <v>10528050.000000002</v>
      </c>
      <c r="D17" s="2"/>
      <c r="E17" s="2"/>
      <c r="F17" s="2"/>
      <c r="G17" s="2">
        <v>0</v>
      </c>
      <c r="H17" s="2"/>
      <c r="I17" s="2">
        <v>3143300.0000000005</v>
      </c>
      <c r="J17" s="2">
        <v>0</v>
      </c>
      <c r="K17" s="2"/>
      <c r="L17" s="1">
        <f t="shared" si="1"/>
        <v>4058830</v>
      </c>
      <c r="M17" s="13">
        <f t="shared" si="1"/>
        <v>13671350.000000002</v>
      </c>
      <c r="N17" s="14">
        <f t="shared" si="2"/>
        <v>17730180</v>
      </c>
      <c r="P17" s="3" t="s">
        <v>14</v>
      </c>
      <c r="Q17" s="2">
        <v>1288</v>
      </c>
      <c r="R17" s="2">
        <v>2055</v>
      </c>
      <c r="S17" s="2">
        <v>0</v>
      </c>
      <c r="T17" s="2">
        <v>0</v>
      </c>
      <c r="U17" s="2">
        <v>0</v>
      </c>
      <c r="V17" s="2">
        <v>237</v>
      </c>
      <c r="W17" s="2">
        <v>0</v>
      </c>
      <c r="X17" s="2">
        <v>1069</v>
      </c>
      <c r="Y17" s="2">
        <v>237</v>
      </c>
      <c r="Z17" s="2">
        <v>0</v>
      </c>
      <c r="AA17" s="1">
        <f t="shared" si="3"/>
        <v>1525</v>
      </c>
      <c r="AB17" s="13">
        <f t="shared" si="3"/>
        <v>3361</v>
      </c>
      <c r="AC17" s="14">
        <f t="shared" si="4"/>
        <v>4886</v>
      </c>
      <c r="AE17" s="3" t="s">
        <v>14</v>
      </c>
      <c r="AF17" s="2">
        <f t="shared" si="5"/>
        <v>3151.2655279503106</v>
      </c>
      <c r="AG17" s="2">
        <f t="shared" si="0"/>
        <v>5123.1386861313877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2940.4115996258188</v>
      </c>
      <c r="AN17" s="2">
        <f t="shared" si="0"/>
        <v>0</v>
      </c>
      <c r="AO17" s="2" t="str">
        <f t="shared" si="0"/>
        <v>N.A.</v>
      </c>
      <c r="AP17" s="15">
        <f t="shared" si="0"/>
        <v>2661.5278688524591</v>
      </c>
      <c r="AQ17" s="13">
        <f t="shared" si="0"/>
        <v>4067.6435584647434</v>
      </c>
      <c r="AR17" s="14">
        <f t="shared" si="0"/>
        <v>3628.772001637331</v>
      </c>
    </row>
    <row r="18" spans="1:44" ht="15" customHeight="1" thickBot="1" x14ac:dyDescent="0.3">
      <c r="A18" s="3" t="s">
        <v>15</v>
      </c>
      <c r="B18" s="2">
        <v>2183110</v>
      </c>
      <c r="C18" s="2"/>
      <c r="D18" s="2"/>
      <c r="E18" s="2"/>
      <c r="F18" s="2"/>
      <c r="G18" s="2"/>
      <c r="H18" s="2">
        <v>1259039.9999999998</v>
      </c>
      <c r="I18" s="2"/>
      <c r="J18" s="2">
        <v>0</v>
      </c>
      <c r="K18" s="2"/>
      <c r="L18" s="1">
        <f t="shared" si="1"/>
        <v>3442150</v>
      </c>
      <c r="M18" s="13">
        <f t="shared" si="1"/>
        <v>0</v>
      </c>
      <c r="N18" s="14">
        <f t="shared" si="2"/>
        <v>3442150</v>
      </c>
      <c r="P18" s="3" t="s">
        <v>15</v>
      </c>
      <c r="Q18" s="2">
        <v>882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6760</v>
      </c>
      <c r="X18" s="2">
        <v>0</v>
      </c>
      <c r="Y18" s="2">
        <v>237</v>
      </c>
      <c r="Z18" s="2">
        <v>0</v>
      </c>
      <c r="AA18" s="1">
        <f t="shared" si="3"/>
        <v>7879</v>
      </c>
      <c r="AB18" s="13">
        <f t="shared" si="3"/>
        <v>0</v>
      </c>
      <c r="AC18" s="21">
        <f t="shared" si="4"/>
        <v>7879</v>
      </c>
      <c r="AE18" s="3" t="s">
        <v>15</v>
      </c>
      <c r="AF18" s="2">
        <f t="shared" si="5"/>
        <v>2475.1814058956916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186.24852071005913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436.87650717096079</v>
      </c>
      <c r="AQ18" s="13" t="str">
        <f t="shared" si="0"/>
        <v>N.A.</v>
      </c>
      <c r="AR18" s="14">
        <f t="shared" si="0"/>
        <v>436.87650717096079</v>
      </c>
    </row>
    <row r="19" spans="1:44" ht="15" customHeight="1" thickBot="1" x14ac:dyDescent="0.3">
      <c r="A19" s="4" t="s">
        <v>16</v>
      </c>
      <c r="B19" s="2">
        <v>16930879.999999996</v>
      </c>
      <c r="C19" s="2">
        <v>10528050.000000002</v>
      </c>
      <c r="D19" s="2">
        <v>1222920</v>
      </c>
      <c r="E19" s="2"/>
      <c r="F19" s="2">
        <v>2733080</v>
      </c>
      <c r="G19" s="2">
        <v>0</v>
      </c>
      <c r="H19" s="2">
        <v>14842190</v>
      </c>
      <c r="I19" s="2">
        <v>3143300.0000000005</v>
      </c>
      <c r="J19" s="2">
        <v>0</v>
      </c>
      <c r="K19" s="2"/>
      <c r="L19" s="1">
        <f t="shared" ref="L19" si="6">B19+D19+F19+H19+J19</f>
        <v>35729070</v>
      </c>
      <c r="M19" s="13">
        <f t="shared" ref="M19" si="7">C19+E19+G19+I19+K19</f>
        <v>13671350.000000002</v>
      </c>
      <c r="N19" s="21">
        <f t="shared" ref="N19" si="8">L19+M19</f>
        <v>49400420</v>
      </c>
      <c r="P19" s="4" t="s">
        <v>16</v>
      </c>
      <c r="Q19" s="2">
        <v>4714</v>
      </c>
      <c r="R19" s="2">
        <v>2055</v>
      </c>
      <c r="S19" s="2">
        <v>237</v>
      </c>
      <c r="T19" s="2">
        <v>0</v>
      </c>
      <c r="U19" s="2">
        <v>655</v>
      </c>
      <c r="V19" s="2">
        <v>237</v>
      </c>
      <c r="W19" s="2">
        <v>11506</v>
      </c>
      <c r="X19" s="2">
        <v>1069</v>
      </c>
      <c r="Y19" s="2">
        <v>1163</v>
      </c>
      <c r="Z19" s="2">
        <v>0</v>
      </c>
      <c r="AA19" s="1">
        <f t="shared" ref="AA19" si="9">Q19+S19+U19+W19+Y19</f>
        <v>18275</v>
      </c>
      <c r="AB19" s="13">
        <f t="shared" ref="AB19" si="10">R19+T19+V19+X19+Z19</f>
        <v>3361</v>
      </c>
      <c r="AC19" s="14">
        <f t="shared" ref="AC19" si="11">AA19+AB19</f>
        <v>21636</v>
      </c>
      <c r="AE19" s="4" t="s">
        <v>16</v>
      </c>
      <c r="AF19" s="2">
        <f t="shared" si="5"/>
        <v>3591.6164616037327</v>
      </c>
      <c r="AG19" s="2">
        <f t="shared" si="0"/>
        <v>5123.1386861313877</v>
      </c>
      <c r="AH19" s="2">
        <f t="shared" si="0"/>
        <v>5160</v>
      </c>
      <c r="AI19" s="2" t="str">
        <f t="shared" si="0"/>
        <v>N.A.</v>
      </c>
      <c r="AJ19" s="2">
        <f t="shared" si="0"/>
        <v>4172.6412213740459</v>
      </c>
      <c r="AK19" s="2">
        <f t="shared" si="0"/>
        <v>0</v>
      </c>
      <c r="AL19" s="2">
        <f t="shared" si="0"/>
        <v>1289.9521988527724</v>
      </c>
      <c r="AM19" s="2">
        <f t="shared" si="0"/>
        <v>2940.4115996258188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1955.0790697674418</v>
      </c>
      <c r="AQ19" s="13">
        <f t="shared" ref="AQ19" si="13">IFERROR(M19/AB19, "N.A.")</f>
        <v>4067.6435584647434</v>
      </c>
      <c r="AR19" s="14">
        <f t="shared" ref="AR19" si="14">IFERROR(N19/AC19, "N.A.")</f>
        <v>2283.2510630430766</v>
      </c>
    </row>
    <row r="20" spans="1:44" ht="15" customHeight="1" thickBot="1" x14ac:dyDescent="0.3">
      <c r="A20" s="5" t="s">
        <v>0</v>
      </c>
      <c r="B20" s="44">
        <f>B19+C19</f>
        <v>27458930</v>
      </c>
      <c r="C20" s="45"/>
      <c r="D20" s="44">
        <f>D19+E19</f>
        <v>1222920</v>
      </c>
      <c r="E20" s="45"/>
      <c r="F20" s="44">
        <f>F19+G19</f>
        <v>2733080</v>
      </c>
      <c r="G20" s="45"/>
      <c r="H20" s="44">
        <f>H19+I19</f>
        <v>17985490</v>
      </c>
      <c r="I20" s="45"/>
      <c r="J20" s="44">
        <f>J19+K19</f>
        <v>0</v>
      </c>
      <c r="K20" s="45"/>
      <c r="L20" s="44">
        <f>L19+M19</f>
        <v>49400420</v>
      </c>
      <c r="M20" s="46"/>
      <c r="N20" s="22">
        <f>B20+D20+F20+H20+J20</f>
        <v>49400420</v>
      </c>
      <c r="P20" s="5" t="s">
        <v>0</v>
      </c>
      <c r="Q20" s="44">
        <f>Q19+R19</f>
        <v>6769</v>
      </c>
      <c r="R20" s="45"/>
      <c r="S20" s="44">
        <f>S19+T19</f>
        <v>237</v>
      </c>
      <c r="T20" s="45"/>
      <c r="U20" s="44">
        <f>U19+V19</f>
        <v>892</v>
      </c>
      <c r="V20" s="45"/>
      <c r="W20" s="44">
        <f>W19+X19</f>
        <v>12575</v>
      </c>
      <c r="X20" s="45"/>
      <c r="Y20" s="44">
        <f>Y19+Z19</f>
        <v>1163</v>
      </c>
      <c r="Z20" s="45"/>
      <c r="AA20" s="44">
        <f>AA19+AB19</f>
        <v>21636</v>
      </c>
      <c r="AB20" s="45"/>
      <c r="AC20" s="23">
        <f>Q20+S20+U20+W20+Y20</f>
        <v>21636</v>
      </c>
      <c r="AE20" s="5" t="s">
        <v>0</v>
      </c>
      <c r="AF20" s="24">
        <f>IFERROR(B20/Q20,"N.A.")</f>
        <v>4056.5711331068105</v>
      </c>
      <c r="AG20" s="25"/>
      <c r="AH20" s="24">
        <f>IFERROR(D20/S20,"N.A.")</f>
        <v>5160</v>
      </c>
      <c r="AI20" s="25"/>
      <c r="AJ20" s="24">
        <f>IFERROR(F20/U20,"N.A.")</f>
        <v>3063.9910313901346</v>
      </c>
      <c r="AK20" s="25"/>
      <c r="AL20" s="24">
        <f>IFERROR(H20/W20,"N.A.")</f>
        <v>1430.2576540755467</v>
      </c>
      <c r="AM20" s="25"/>
      <c r="AN20" s="24">
        <f>IFERROR(J20/Y20,"N.A.")</f>
        <v>0</v>
      </c>
      <c r="AO20" s="25"/>
      <c r="AP20" s="24">
        <f>IFERROR(L20/AA20,"N.A.")</f>
        <v>2283.2510630430766</v>
      </c>
      <c r="AQ20" s="25"/>
      <c r="AR20" s="16">
        <f>IFERROR(N20/AC20, "N.A.")</f>
        <v>2283.2510630430766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9823780.0000000019</v>
      </c>
      <c r="C27" s="2"/>
      <c r="D27" s="2">
        <v>1222920</v>
      </c>
      <c r="E27" s="2"/>
      <c r="F27" s="2">
        <v>2733080</v>
      </c>
      <c r="G27" s="2"/>
      <c r="H27" s="2">
        <v>9017840</v>
      </c>
      <c r="I27" s="2"/>
      <c r="J27" s="2">
        <v>0</v>
      </c>
      <c r="K27" s="2"/>
      <c r="L27" s="1">
        <f>B27+D27+F27+H27+J27</f>
        <v>22797620</v>
      </c>
      <c r="M27" s="13">
        <f>C27+E27+G27+I27+K27</f>
        <v>0</v>
      </c>
      <c r="N27" s="14">
        <f>L27+M27</f>
        <v>22797620</v>
      </c>
      <c r="P27" s="3" t="s">
        <v>12</v>
      </c>
      <c r="Q27" s="2">
        <v>1905</v>
      </c>
      <c r="R27" s="2">
        <v>0</v>
      </c>
      <c r="S27" s="2">
        <v>237</v>
      </c>
      <c r="T27" s="2">
        <v>0</v>
      </c>
      <c r="U27" s="2">
        <v>655</v>
      </c>
      <c r="V27" s="2">
        <v>0</v>
      </c>
      <c r="W27" s="2">
        <v>1718</v>
      </c>
      <c r="X27" s="2">
        <v>0</v>
      </c>
      <c r="Y27" s="2">
        <v>237</v>
      </c>
      <c r="Z27" s="2">
        <v>0</v>
      </c>
      <c r="AA27" s="1">
        <f>Q27+S27+U27+W27+Y27</f>
        <v>4752</v>
      </c>
      <c r="AB27" s="13">
        <f>R27+T27+V27+X27+Z27</f>
        <v>0</v>
      </c>
      <c r="AC27" s="14">
        <f>AA27+AB27</f>
        <v>4752</v>
      </c>
      <c r="AE27" s="3" t="s">
        <v>12</v>
      </c>
      <c r="AF27" s="2">
        <f>IFERROR(B27/Q27, "N.A.")</f>
        <v>5156.8398950131241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4172.6412213740459</v>
      </c>
      <c r="AK27" s="2" t="str">
        <f t="shared" si="15"/>
        <v>N.A.</v>
      </c>
      <c r="AL27" s="2">
        <f t="shared" si="15"/>
        <v>5249.033760186263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4797.4789562289561</v>
      </c>
      <c r="AQ27" s="13" t="str">
        <f t="shared" si="15"/>
        <v>N.A.</v>
      </c>
      <c r="AR27" s="14">
        <f t="shared" si="15"/>
        <v>4797.4789562289561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2794200</v>
      </c>
      <c r="C29" s="2">
        <v>9274050</v>
      </c>
      <c r="D29" s="2"/>
      <c r="E29" s="2"/>
      <c r="F29" s="2"/>
      <c r="G29" s="2">
        <v>0</v>
      </c>
      <c r="H29" s="2"/>
      <c r="I29" s="2">
        <v>3143300.0000000005</v>
      </c>
      <c r="J29" s="2"/>
      <c r="K29" s="2"/>
      <c r="L29" s="1">
        <f t="shared" si="16"/>
        <v>2794200</v>
      </c>
      <c r="M29" s="13">
        <f t="shared" si="16"/>
        <v>12417350</v>
      </c>
      <c r="N29" s="14">
        <f t="shared" si="17"/>
        <v>15211550</v>
      </c>
      <c r="P29" s="3" t="s">
        <v>14</v>
      </c>
      <c r="Q29" s="2">
        <v>842</v>
      </c>
      <c r="R29" s="2">
        <v>1637</v>
      </c>
      <c r="S29" s="2">
        <v>0</v>
      </c>
      <c r="T29" s="2">
        <v>0</v>
      </c>
      <c r="U29" s="2">
        <v>0</v>
      </c>
      <c r="V29" s="2">
        <v>237</v>
      </c>
      <c r="W29" s="2">
        <v>0</v>
      </c>
      <c r="X29" s="2">
        <v>860</v>
      </c>
      <c r="Y29" s="2">
        <v>0</v>
      </c>
      <c r="Z29" s="2">
        <v>0</v>
      </c>
      <c r="AA29" s="1">
        <f t="shared" si="18"/>
        <v>842</v>
      </c>
      <c r="AB29" s="13">
        <f t="shared" si="18"/>
        <v>2734</v>
      </c>
      <c r="AC29" s="14">
        <f t="shared" si="19"/>
        <v>3576</v>
      </c>
      <c r="AE29" s="3" t="s">
        <v>14</v>
      </c>
      <c r="AF29" s="2">
        <f t="shared" si="20"/>
        <v>3318.5273159144895</v>
      </c>
      <c r="AG29" s="2">
        <f t="shared" si="15"/>
        <v>5665.2718387293826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3655.0000000000005</v>
      </c>
      <c r="AN29" s="2" t="str">
        <f t="shared" si="15"/>
        <v>N.A.</v>
      </c>
      <c r="AO29" s="2" t="str">
        <f t="shared" si="15"/>
        <v>N.A.</v>
      </c>
      <c r="AP29" s="15">
        <f t="shared" si="15"/>
        <v>3318.5273159144895</v>
      </c>
      <c r="AQ29" s="13">
        <f t="shared" si="15"/>
        <v>4541.8251645940018</v>
      </c>
      <c r="AR29" s="14">
        <f t="shared" si="15"/>
        <v>4253.7891498881436</v>
      </c>
    </row>
    <row r="30" spans="1:44" ht="15" customHeight="1" thickBot="1" x14ac:dyDescent="0.3">
      <c r="A30" s="3" t="s">
        <v>15</v>
      </c>
      <c r="B30" s="2">
        <v>2183110</v>
      </c>
      <c r="C30" s="2"/>
      <c r="D30" s="2"/>
      <c r="E30" s="2"/>
      <c r="F30" s="2"/>
      <c r="G30" s="2"/>
      <c r="H30" s="2">
        <v>845810</v>
      </c>
      <c r="I30" s="2"/>
      <c r="J30" s="2">
        <v>0</v>
      </c>
      <c r="K30" s="2"/>
      <c r="L30" s="1">
        <f t="shared" si="16"/>
        <v>3028920</v>
      </c>
      <c r="M30" s="13">
        <f t="shared" si="16"/>
        <v>0</v>
      </c>
      <c r="N30" s="14">
        <f t="shared" si="17"/>
        <v>3028920</v>
      </c>
      <c r="P30" s="3" t="s">
        <v>15</v>
      </c>
      <c r="Q30" s="2">
        <v>882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4462</v>
      </c>
      <c r="X30" s="2">
        <v>0</v>
      </c>
      <c r="Y30" s="2">
        <v>237</v>
      </c>
      <c r="Z30" s="2">
        <v>0</v>
      </c>
      <c r="AA30" s="1">
        <f t="shared" si="18"/>
        <v>5581</v>
      </c>
      <c r="AB30" s="13">
        <f t="shared" si="18"/>
        <v>0</v>
      </c>
      <c r="AC30" s="21">
        <f t="shared" si="19"/>
        <v>5581</v>
      </c>
      <c r="AE30" s="3" t="s">
        <v>15</v>
      </c>
      <c r="AF30" s="2">
        <f t="shared" si="20"/>
        <v>2475.1814058956916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189.55849394890183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542.71994266260526</v>
      </c>
      <c r="AQ30" s="13" t="str">
        <f t="shared" si="15"/>
        <v>N.A.</v>
      </c>
      <c r="AR30" s="14">
        <f t="shared" si="15"/>
        <v>542.71994266260526</v>
      </c>
    </row>
    <row r="31" spans="1:44" ht="15" customHeight="1" thickBot="1" x14ac:dyDescent="0.3">
      <c r="A31" s="4" t="s">
        <v>16</v>
      </c>
      <c r="B31" s="2">
        <v>14801090</v>
      </c>
      <c r="C31" s="2">
        <v>9274050</v>
      </c>
      <c r="D31" s="2">
        <v>1222920</v>
      </c>
      <c r="E31" s="2"/>
      <c r="F31" s="2">
        <v>2733080</v>
      </c>
      <c r="G31" s="2">
        <v>0</v>
      </c>
      <c r="H31" s="2">
        <v>9863649.9999999981</v>
      </c>
      <c r="I31" s="2">
        <v>3143300.0000000005</v>
      </c>
      <c r="J31" s="2">
        <v>0</v>
      </c>
      <c r="K31" s="2"/>
      <c r="L31" s="1">
        <f t="shared" ref="L31" si="21">B31+D31+F31+H31+J31</f>
        <v>28620740</v>
      </c>
      <c r="M31" s="13">
        <f t="shared" ref="M31" si="22">C31+E31+G31+I31+K31</f>
        <v>12417350</v>
      </c>
      <c r="N31" s="21">
        <f t="shared" ref="N31" si="23">L31+M31</f>
        <v>41038090</v>
      </c>
      <c r="P31" s="4" t="s">
        <v>16</v>
      </c>
      <c r="Q31" s="2">
        <v>3629</v>
      </c>
      <c r="R31" s="2">
        <v>1637</v>
      </c>
      <c r="S31" s="2">
        <v>237</v>
      </c>
      <c r="T31" s="2">
        <v>0</v>
      </c>
      <c r="U31" s="2">
        <v>655</v>
      </c>
      <c r="V31" s="2">
        <v>237</v>
      </c>
      <c r="W31" s="2">
        <v>6180</v>
      </c>
      <c r="X31" s="2">
        <v>860</v>
      </c>
      <c r="Y31" s="2">
        <v>474</v>
      </c>
      <c r="Z31" s="2">
        <v>0</v>
      </c>
      <c r="AA31" s="1">
        <f t="shared" ref="AA31" si="24">Q31+S31+U31+W31+Y31</f>
        <v>11175</v>
      </c>
      <c r="AB31" s="13">
        <f t="shared" ref="AB31" si="25">R31+T31+V31+X31+Z31</f>
        <v>2734</v>
      </c>
      <c r="AC31" s="14">
        <f t="shared" ref="AC31" si="26">AA31+AB31</f>
        <v>13909</v>
      </c>
      <c r="AE31" s="4" t="s">
        <v>16</v>
      </c>
      <c r="AF31" s="2">
        <f t="shared" si="20"/>
        <v>4078.5588316340591</v>
      </c>
      <c r="AG31" s="2">
        <f t="shared" si="15"/>
        <v>5665.2718387293826</v>
      </c>
      <c r="AH31" s="2">
        <f t="shared" si="15"/>
        <v>5160</v>
      </c>
      <c r="AI31" s="2" t="str">
        <f t="shared" si="15"/>
        <v>N.A.</v>
      </c>
      <c r="AJ31" s="2">
        <f t="shared" si="15"/>
        <v>4172.6412213740459</v>
      </c>
      <c r="AK31" s="2">
        <f t="shared" si="15"/>
        <v>0</v>
      </c>
      <c r="AL31" s="2">
        <f t="shared" si="15"/>
        <v>1596.0598705501616</v>
      </c>
      <c r="AM31" s="2">
        <f t="shared" si="15"/>
        <v>3655.0000000000005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2561.1400447427295</v>
      </c>
      <c r="AQ31" s="13">
        <f t="shared" ref="AQ31" si="28">IFERROR(M31/AB31, "N.A.")</f>
        <v>4541.8251645940018</v>
      </c>
      <c r="AR31" s="14">
        <f t="shared" ref="AR31" si="29">IFERROR(N31/AC31, "N.A.")</f>
        <v>2950.4701991516285</v>
      </c>
    </row>
    <row r="32" spans="1:44" ht="15" customHeight="1" thickBot="1" x14ac:dyDescent="0.3">
      <c r="A32" s="5" t="s">
        <v>0</v>
      </c>
      <c r="B32" s="44">
        <f>B31+C31</f>
        <v>24075140</v>
      </c>
      <c r="C32" s="45"/>
      <c r="D32" s="44">
        <f>D31+E31</f>
        <v>1222920</v>
      </c>
      <c r="E32" s="45"/>
      <c r="F32" s="44">
        <f>F31+G31</f>
        <v>2733080</v>
      </c>
      <c r="G32" s="45"/>
      <c r="H32" s="44">
        <f>H31+I31</f>
        <v>13006949.999999998</v>
      </c>
      <c r="I32" s="45"/>
      <c r="J32" s="44">
        <f>J31+K31</f>
        <v>0</v>
      </c>
      <c r="K32" s="45"/>
      <c r="L32" s="44">
        <f>L31+M31</f>
        <v>41038090</v>
      </c>
      <c r="M32" s="46"/>
      <c r="N32" s="22">
        <f>B32+D32+F32+H32+J32</f>
        <v>41038090</v>
      </c>
      <c r="P32" s="5" t="s">
        <v>0</v>
      </c>
      <c r="Q32" s="44">
        <f>Q31+R31</f>
        <v>5266</v>
      </c>
      <c r="R32" s="45"/>
      <c r="S32" s="44">
        <f>S31+T31</f>
        <v>237</v>
      </c>
      <c r="T32" s="45"/>
      <c r="U32" s="44">
        <f>U31+V31</f>
        <v>892</v>
      </c>
      <c r="V32" s="45"/>
      <c r="W32" s="44">
        <f>W31+X31</f>
        <v>7040</v>
      </c>
      <c r="X32" s="45"/>
      <c r="Y32" s="44">
        <f>Y31+Z31</f>
        <v>474</v>
      </c>
      <c r="Z32" s="45"/>
      <c r="AA32" s="44">
        <f>AA31+AB31</f>
        <v>13909</v>
      </c>
      <c r="AB32" s="45"/>
      <c r="AC32" s="23">
        <f>Q32+S32+U32+W32+Y32</f>
        <v>13909</v>
      </c>
      <c r="AE32" s="5" t="s">
        <v>0</v>
      </c>
      <c r="AF32" s="24">
        <f>IFERROR(B32/Q32,"N.A.")</f>
        <v>4571.8078237751615</v>
      </c>
      <c r="AG32" s="25"/>
      <c r="AH32" s="24">
        <f>IFERROR(D32/S32,"N.A.")</f>
        <v>5160</v>
      </c>
      <c r="AI32" s="25"/>
      <c r="AJ32" s="24">
        <f>IFERROR(F32/U32,"N.A.")</f>
        <v>3063.9910313901346</v>
      </c>
      <c r="AK32" s="25"/>
      <c r="AL32" s="24">
        <f>IFERROR(H32/W32,"N.A.")</f>
        <v>1847.5781249999998</v>
      </c>
      <c r="AM32" s="25"/>
      <c r="AN32" s="24">
        <f>IFERROR(J32/Y32,"N.A.")</f>
        <v>0</v>
      </c>
      <c r="AO32" s="25"/>
      <c r="AP32" s="24">
        <f>IFERROR(L32/AA32,"N.A.")</f>
        <v>2950.4701991516285</v>
      </c>
      <c r="AQ32" s="25"/>
      <c r="AR32" s="16">
        <f>IFERROR(N32/AC32, "N.A.")</f>
        <v>2950.4701991516285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388290</v>
      </c>
      <c r="C39" s="2"/>
      <c r="D39" s="2"/>
      <c r="E39" s="2"/>
      <c r="F39" s="2"/>
      <c r="G39" s="2"/>
      <c r="H39" s="2">
        <v>4565310</v>
      </c>
      <c r="I39" s="2"/>
      <c r="J39" s="2">
        <v>0</v>
      </c>
      <c r="K39" s="2"/>
      <c r="L39" s="1">
        <f>B39+D39+F39+H39+J39</f>
        <v>4953600</v>
      </c>
      <c r="M39" s="13">
        <f>C39+E39+G39+I39+K39</f>
        <v>0</v>
      </c>
      <c r="N39" s="14">
        <f>L39+M39</f>
        <v>4953600</v>
      </c>
      <c r="P39" s="3" t="s">
        <v>12</v>
      </c>
      <c r="Q39" s="2">
        <v>215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3028</v>
      </c>
      <c r="X39" s="2">
        <v>0</v>
      </c>
      <c r="Y39" s="2">
        <v>452</v>
      </c>
      <c r="Z39" s="2">
        <v>0</v>
      </c>
      <c r="AA39" s="1">
        <f>Q39+S39+U39+W39+Y39</f>
        <v>3695</v>
      </c>
      <c r="AB39" s="13">
        <f>R39+T39+V39+X39+Z39</f>
        <v>0</v>
      </c>
      <c r="AC39" s="14">
        <f>AA39+AB39</f>
        <v>3695</v>
      </c>
      <c r="AE39" s="3" t="s">
        <v>12</v>
      </c>
      <c r="AF39" s="2">
        <f>IFERROR(B39/Q39, "N.A.")</f>
        <v>1806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1507.6981505944518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1340.6224627875508</v>
      </c>
      <c r="AQ39" s="13" t="str">
        <f t="shared" si="30"/>
        <v>N.A.</v>
      </c>
      <c r="AR39" s="14">
        <f t="shared" si="30"/>
        <v>1340.6224627875508</v>
      </c>
    </row>
    <row r="40" spans="1:44" ht="15" customHeight="1" thickBot="1" x14ac:dyDescent="0.3">
      <c r="A40" s="3" t="s">
        <v>13</v>
      </c>
      <c r="B40" s="2">
        <v>476870.00000000006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476870.00000000006</v>
      </c>
      <c r="M40" s="13">
        <f t="shared" si="31"/>
        <v>0</v>
      </c>
      <c r="N40" s="14">
        <f t="shared" ref="N40:N42" si="32">L40+M40</f>
        <v>476870.00000000006</v>
      </c>
      <c r="P40" s="3" t="s">
        <v>13</v>
      </c>
      <c r="Q40" s="2">
        <v>424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424</v>
      </c>
      <c r="AB40" s="13">
        <f t="shared" si="33"/>
        <v>0</v>
      </c>
      <c r="AC40" s="14">
        <f t="shared" ref="AC40:AC42" si="34">AA40+AB40</f>
        <v>424</v>
      </c>
      <c r="AE40" s="3" t="s">
        <v>13</v>
      </c>
      <c r="AF40" s="2">
        <f t="shared" ref="AF40:AF43" si="35">IFERROR(B40/Q40, "N.A.")</f>
        <v>1124.6933962264152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1124.6933962264152</v>
      </c>
      <c r="AQ40" s="13" t="str">
        <f t="shared" si="30"/>
        <v>N.A.</v>
      </c>
      <c r="AR40" s="14">
        <f t="shared" si="30"/>
        <v>1124.6933962264152</v>
      </c>
    </row>
    <row r="41" spans="1:44" ht="15" customHeight="1" thickBot="1" x14ac:dyDescent="0.3">
      <c r="A41" s="3" t="s">
        <v>14</v>
      </c>
      <c r="B41" s="2">
        <v>1264630</v>
      </c>
      <c r="C41" s="2">
        <v>1254000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1264630</v>
      </c>
      <c r="M41" s="13">
        <f t="shared" si="31"/>
        <v>1254000</v>
      </c>
      <c r="N41" s="14">
        <f t="shared" si="32"/>
        <v>2518630</v>
      </c>
      <c r="P41" s="3" t="s">
        <v>14</v>
      </c>
      <c r="Q41" s="2">
        <v>446</v>
      </c>
      <c r="R41" s="2">
        <v>418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209</v>
      </c>
      <c r="Y41" s="2">
        <v>237</v>
      </c>
      <c r="Z41" s="2">
        <v>0</v>
      </c>
      <c r="AA41" s="1">
        <f t="shared" si="33"/>
        <v>683</v>
      </c>
      <c r="AB41" s="13">
        <f t="shared" si="33"/>
        <v>627</v>
      </c>
      <c r="AC41" s="14">
        <f t="shared" si="34"/>
        <v>1310</v>
      </c>
      <c r="AE41" s="3" t="s">
        <v>14</v>
      </c>
      <c r="AF41" s="2">
        <f t="shared" si="35"/>
        <v>2835.4932735426009</v>
      </c>
      <c r="AG41" s="2">
        <f t="shared" si="30"/>
        <v>3000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1851.5812591508052</v>
      </c>
      <c r="AQ41" s="13">
        <f t="shared" si="30"/>
        <v>2000</v>
      </c>
      <c r="AR41" s="14">
        <f t="shared" si="30"/>
        <v>1922.6183206106871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413230</v>
      </c>
      <c r="I42" s="2"/>
      <c r="J42" s="2"/>
      <c r="K42" s="2"/>
      <c r="L42" s="1">
        <f t="shared" si="31"/>
        <v>413230</v>
      </c>
      <c r="M42" s="13">
        <f t="shared" si="31"/>
        <v>0</v>
      </c>
      <c r="N42" s="14">
        <f t="shared" si="32"/>
        <v>413230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2298</v>
      </c>
      <c r="X42" s="2">
        <v>0</v>
      </c>
      <c r="Y42" s="2">
        <v>0</v>
      </c>
      <c r="Z42" s="2">
        <v>0</v>
      </c>
      <c r="AA42" s="1">
        <f t="shared" si="33"/>
        <v>2298</v>
      </c>
      <c r="AB42" s="13">
        <f t="shared" si="33"/>
        <v>0</v>
      </c>
      <c r="AC42" s="14">
        <f t="shared" si="34"/>
        <v>2298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179.82158398607484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179.82158398607484</v>
      </c>
      <c r="AQ42" s="13" t="str">
        <f t="shared" si="30"/>
        <v>N.A.</v>
      </c>
      <c r="AR42" s="14">
        <f t="shared" si="30"/>
        <v>179.82158398607484</v>
      </c>
    </row>
    <row r="43" spans="1:44" ht="15" customHeight="1" thickBot="1" x14ac:dyDescent="0.3">
      <c r="A43" s="4" t="s">
        <v>16</v>
      </c>
      <c r="B43" s="2">
        <v>2129790</v>
      </c>
      <c r="C43" s="2">
        <v>1254000</v>
      </c>
      <c r="D43" s="2"/>
      <c r="E43" s="2"/>
      <c r="F43" s="2"/>
      <c r="G43" s="2"/>
      <c r="H43" s="2">
        <v>4978540</v>
      </c>
      <c r="I43" s="2">
        <v>0</v>
      </c>
      <c r="J43" s="2">
        <v>0</v>
      </c>
      <c r="K43" s="2"/>
      <c r="L43" s="1">
        <f t="shared" ref="L43" si="36">B43+D43+F43+H43+J43</f>
        <v>7108330</v>
      </c>
      <c r="M43" s="13">
        <f t="shared" ref="M43" si="37">C43+E43+G43+I43+K43</f>
        <v>1254000</v>
      </c>
      <c r="N43" s="21">
        <f t="shared" ref="N43" si="38">L43+M43</f>
        <v>8362330</v>
      </c>
      <c r="P43" s="4" t="s">
        <v>16</v>
      </c>
      <c r="Q43" s="2">
        <v>1085</v>
      </c>
      <c r="R43" s="2">
        <v>418</v>
      </c>
      <c r="S43" s="2">
        <v>0</v>
      </c>
      <c r="T43" s="2">
        <v>0</v>
      </c>
      <c r="U43" s="2">
        <v>0</v>
      </c>
      <c r="V43" s="2">
        <v>0</v>
      </c>
      <c r="W43" s="2">
        <v>5326</v>
      </c>
      <c r="X43" s="2">
        <v>209</v>
      </c>
      <c r="Y43" s="2">
        <v>689</v>
      </c>
      <c r="Z43" s="2">
        <v>0</v>
      </c>
      <c r="AA43" s="1">
        <f t="shared" ref="AA43" si="39">Q43+S43+U43+W43+Y43</f>
        <v>7100</v>
      </c>
      <c r="AB43" s="13">
        <f t="shared" ref="AB43" si="40">R43+T43+V43+X43+Z43</f>
        <v>627</v>
      </c>
      <c r="AC43" s="21">
        <f t="shared" ref="AC43" si="41">AA43+AB43</f>
        <v>7727</v>
      </c>
      <c r="AE43" s="4" t="s">
        <v>16</v>
      </c>
      <c r="AF43" s="2">
        <f t="shared" si="35"/>
        <v>1962.9400921658987</v>
      </c>
      <c r="AG43" s="2">
        <f t="shared" si="30"/>
        <v>3000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934.76154712729999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1001.1732394366197</v>
      </c>
      <c r="AQ43" s="13">
        <f t="shared" ref="AQ43" si="43">IFERROR(M43/AB43, "N.A.")</f>
        <v>2000</v>
      </c>
      <c r="AR43" s="14">
        <f t="shared" ref="AR43" si="44">IFERROR(N43/AC43, "N.A.")</f>
        <v>1082.2220784262975</v>
      </c>
    </row>
    <row r="44" spans="1:44" ht="15" customHeight="1" thickBot="1" x14ac:dyDescent="0.3">
      <c r="A44" s="5" t="s">
        <v>0</v>
      </c>
      <c r="B44" s="44">
        <f>B43+C43</f>
        <v>3383790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4978540</v>
      </c>
      <c r="I44" s="45"/>
      <c r="J44" s="44">
        <f>J43+K43</f>
        <v>0</v>
      </c>
      <c r="K44" s="45"/>
      <c r="L44" s="44">
        <f>L43+M43</f>
        <v>8362330</v>
      </c>
      <c r="M44" s="46"/>
      <c r="N44" s="22">
        <f>B44+D44+F44+H44+J44</f>
        <v>8362330</v>
      </c>
      <c r="P44" s="5" t="s">
        <v>0</v>
      </c>
      <c r="Q44" s="44">
        <f>Q43+R43</f>
        <v>1503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5535</v>
      </c>
      <c r="X44" s="45"/>
      <c r="Y44" s="44">
        <f>Y43+Z43</f>
        <v>689</v>
      </c>
      <c r="Z44" s="45"/>
      <c r="AA44" s="44">
        <f>AA43+AB43</f>
        <v>7727</v>
      </c>
      <c r="AB44" s="46"/>
      <c r="AC44" s="22">
        <f>Q44+S44+U44+W44+Y44</f>
        <v>7727</v>
      </c>
      <c r="AE44" s="5" t="s">
        <v>0</v>
      </c>
      <c r="AF44" s="24">
        <f>IFERROR(B44/Q44,"N.A.")</f>
        <v>2251.3572854291419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899.4652213188798</v>
      </c>
      <c r="AM44" s="25"/>
      <c r="AN44" s="24">
        <f>IFERROR(J44/Y44,"N.A.")</f>
        <v>0</v>
      </c>
      <c r="AO44" s="25"/>
      <c r="AP44" s="24">
        <f>IFERROR(L44/AA44,"N.A.")</f>
        <v>1082.2220784262975</v>
      </c>
      <c r="AQ44" s="25"/>
      <c r="AR44" s="16">
        <f>IFERROR(N44/AC44, "N.A.")</f>
        <v>1082.2220784262975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37946640</v>
      </c>
      <c r="C15" s="2"/>
      <c r="D15" s="2">
        <v>25604910</v>
      </c>
      <c r="E15" s="2"/>
      <c r="F15" s="2">
        <v>15202620</v>
      </c>
      <c r="G15" s="2"/>
      <c r="H15" s="2">
        <v>113767180</v>
      </c>
      <c r="I15" s="2"/>
      <c r="J15" s="2">
        <v>0</v>
      </c>
      <c r="K15" s="2"/>
      <c r="L15" s="1">
        <f>B15+D15+F15+H15+J15</f>
        <v>192521350</v>
      </c>
      <c r="M15" s="13">
        <f>C15+E15+G15+I15+K15</f>
        <v>0</v>
      </c>
      <c r="N15" s="14">
        <f>L15+M15</f>
        <v>192521350</v>
      </c>
      <c r="P15" s="3" t="s">
        <v>12</v>
      </c>
      <c r="Q15" s="2">
        <v>4890</v>
      </c>
      <c r="R15" s="2">
        <v>0</v>
      </c>
      <c r="S15" s="2">
        <v>3643</v>
      </c>
      <c r="T15" s="2">
        <v>0</v>
      </c>
      <c r="U15" s="2">
        <v>1940</v>
      </c>
      <c r="V15" s="2">
        <v>0</v>
      </c>
      <c r="W15" s="2">
        <v>16130</v>
      </c>
      <c r="X15" s="2">
        <v>0</v>
      </c>
      <c r="Y15" s="2">
        <v>4048</v>
      </c>
      <c r="Z15" s="2">
        <v>0</v>
      </c>
      <c r="AA15" s="1">
        <f>Q15+S15+U15+W15+Y15</f>
        <v>30651</v>
      </c>
      <c r="AB15" s="13">
        <f>R15+T15+V15+X15+Z15</f>
        <v>0</v>
      </c>
      <c r="AC15" s="14">
        <f>AA15+AB15</f>
        <v>30651</v>
      </c>
      <c r="AE15" s="3" t="s">
        <v>12</v>
      </c>
      <c r="AF15" s="2">
        <f>IFERROR(B15/Q15, "N.A.")</f>
        <v>7760.0490797546008</v>
      </c>
      <c r="AG15" s="2" t="str">
        <f t="shared" ref="AG15:AR19" si="0">IFERROR(C15/R15, "N.A.")</f>
        <v>N.A.</v>
      </c>
      <c r="AH15" s="2">
        <f t="shared" si="0"/>
        <v>7028.5231951688165</v>
      </c>
      <c r="AI15" s="2" t="str">
        <f t="shared" si="0"/>
        <v>N.A.</v>
      </c>
      <c r="AJ15" s="2">
        <f t="shared" si="0"/>
        <v>7836.4020618556697</v>
      </c>
      <c r="AK15" s="2" t="str">
        <f t="shared" si="0"/>
        <v>N.A.</v>
      </c>
      <c r="AL15" s="2">
        <f t="shared" si="0"/>
        <v>7053.1419714817112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6281.0789207529933</v>
      </c>
      <c r="AQ15" s="13" t="str">
        <f t="shared" si="0"/>
        <v>N.A.</v>
      </c>
      <c r="AR15" s="14">
        <f t="shared" si="0"/>
        <v>6281.0789207529933</v>
      </c>
    </row>
    <row r="16" spans="1:44" ht="15" customHeight="1" thickBot="1" x14ac:dyDescent="0.3">
      <c r="A16" s="3" t="s">
        <v>13</v>
      </c>
      <c r="B16" s="2">
        <v>13703050.000000004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13703050.000000004</v>
      </c>
      <c r="M16" s="13">
        <f t="shared" si="1"/>
        <v>0</v>
      </c>
      <c r="N16" s="14">
        <f t="shared" ref="N16:N18" si="2">L16+M16</f>
        <v>13703050.000000004</v>
      </c>
      <c r="P16" s="3" t="s">
        <v>13</v>
      </c>
      <c r="Q16" s="2">
        <v>4142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4142</v>
      </c>
      <c r="AB16" s="13">
        <f t="shared" si="3"/>
        <v>0</v>
      </c>
      <c r="AC16" s="14">
        <f t="shared" ref="AC16:AC18" si="4">AA16+AB16</f>
        <v>4142</v>
      </c>
      <c r="AE16" s="3" t="s">
        <v>13</v>
      </c>
      <c r="AF16" s="2">
        <f t="shared" ref="AF16:AF19" si="5">IFERROR(B16/Q16, "N.A.")</f>
        <v>3308.3172380492524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3308.3172380492524</v>
      </c>
      <c r="AQ16" s="13" t="str">
        <f t="shared" si="0"/>
        <v>N.A.</v>
      </c>
      <c r="AR16" s="14">
        <f t="shared" si="0"/>
        <v>3308.3172380492524</v>
      </c>
    </row>
    <row r="17" spans="1:44" ht="15" customHeight="1" thickBot="1" x14ac:dyDescent="0.3">
      <c r="A17" s="3" t="s">
        <v>14</v>
      </c>
      <c r="B17" s="2">
        <v>127663890.00000003</v>
      </c>
      <c r="C17" s="2">
        <v>392268377.99999982</v>
      </c>
      <c r="D17" s="2">
        <v>18354302</v>
      </c>
      <c r="E17" s="2">
        <v>9396800</v>
      </c>
      <c r="F17" s="2"/>
      <c r="G17" s="2">
        <v>110139000</v>
      </c>
      <c r="H17" s="2"/>
      <c r="I17" s="2">
        <v>40234170</v>
      </c>
      <c r="J17" s="2">
        <v>0</v>
      </c>
      <c r="K17" s="2"/>
      <c r="L17" s="1">
        <f t="shared" si="1"/>
        <v>146018192.00000003</v>
      </c>
      <c r="M17" s="13">
        <f t="shared" si="1"/>
        <v>552038347.99999976</v>
      </c>
      <c r="N17" s="14">
        <f t="shared" si="2"/>
        <v>698056539.99999976</v>
      </c>
      <c r="P17" s="3" t="s">
        <v>14</v>
      </c>
      <c r="Q17" s="2">
        <v>20372</v>
      </c>
      <c r="R17" s="2">
        <v>57780</v>
      </c>
      <c r="S17" s="2">
        <v>3343</v>
      </c>
      <c r="T17" s="2">
        <v>1129</v>
      </c>
      <c r="U17" s="2">
        <v>0</v>
      </c>
      <c r="V17" s="2">
        <v>6137</v>
      </c>
      <c r="W17" s="2">
        <v>0</v>
      </c>
      <c r="X17" s="2">
        <v>4809</v>
      </c>
      <c r="Y17" s="2">
        <v>2571</v>
      </c>
      <c r="Z17" s="2">
        <v>0</v>
      </c>
      <c r="AA17" s="1">
        <f t="shared" si="3"/>
        <v>26286</v>
      </c>
      <c r="AB17" s="13">
        <f t="shared" si="3"/>
        <v>69855</v>
      </c>
      <c r="AC17" s="14">
        <f t="shared" si="4"/>
        <v>96141</v>
      </c>
      <c r="AE17" s="3" t="s">
        <v>14</v>
      </c>
      <c r="AF17" s="2">
        <f t="shared" si="5"/>
        <v>6266.6350873748297</v>
      </c>
      <c r="AG17" s="2">
        <f t="shared" si="0"/>
        <v>6788.9992731048778</v>
      </c>
      <c r="AH17" s="2">
        <f t="shared" si="0"/>
        <v>5490.3685312593479</v>
      </c>
      <c r="AI17" s="2">
        <f t="shared" si="0"/>
        <v>8323.1178033658107</v>
      </c>
      <c r="AJ17" s="2" t="str">
        <f t="shared" si="0"/>
        <v>N.A.</v>
      </c>
      <c r="AK17" s="2">
        <f t="shared" si="0"/>
        <v>17946.716636793222</v>
      </c>
      <c r="AL17" s="2" t="str">
        <f t="shared" si="0"/>
        <v>N.A.</v>
      </c>
      <c r="AM17" s="2">
        <f t="shared" si="0"/>
        <v>8366.4316905801625</v>
      </c>
      <c r="AN17" s="2">
        <f t="shared" si="0"/>
        <v>0</v>
      </c>
      <c r="AO17" s="2" t="str">
        <f t="shared" si="0"/>
        <v>N.A.</v>
      </c>
      <c r="AP17" s="15">
        <f t="shared" si="0"/>
        <v>5554.9795328311657</v>
      </c>
      <c r="AQ17" s="13">
        <f t="shared" si="0"/>
        <v>7902.6318516927886</v>
      </c>
      <c r="AR17" s="14">
        <f t="shared" si="0"/>
        <v>7260.7580532759148</v>
      </c>
    </row>
    <row r="18" spans="1:44" ht="15" customHeight="1" thickBot="1" x14ac:dyDescent="0.3">
      <c r="A18" s="3" t="s">
        <v>15</v>
      </c>
      <c r="B18" s="2">
        <v>1480920</v>
      </c>
      <c r="C18" s="2"/>
      <c r="D18" s="2"/>
      <c r="E18" s="2"/>
      <c r="F18" s="2"/>
      <c r="G18" s="2"/>
      <c r="H18" s="2">
        <v>2511200</v>
      </c>
      <c r="I18" s="2"/>
      <c r="J18" s="2"/>
      <c r="K18" s="2"/>
      <c r="L18" s="1">
        <f t="shared" si="1"/>
        <v>3992120</v>
      </c>
      <c r="M18" s="13">
        <f t="shared" si="1"/>
        <v>0</v>
      </c>
      <c r="N18" s="14">
        <f t="shared" si="2"/>
        <v>3992120</v>
      </c>
      <c r="P18" s="3" t="s">
        <v>15</v>
      </c>
      <c r="Q18" s="2">
        <v>287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292</v>
      </c>
      <c r="X18" s="2">
        <v>0</v>
      </c>
      <c r="Y18" s="2">
        <v>0</v>
      </c>
      <c r="Z18" s="2">
        <v>0</v>
      </c>
      <c r="AA18" s="1">
        <f t="shared" si="3"/>
        <v>579</v>
      </c>
      <c r="AB18" s="13">
        <f t="shared" si="3"/>
        <v>0</v>
      </c>
      <c r="AC18" s="21">
        <f t="shared" si="4"/>
        <v>579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8600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6894.8531951640762</v>
      </c>
      <c r="AQ18" s="13" t="str">
        <f t="shared" si="0"/>
        <v>N.A.</v>
      </c>
      <c r="AR18" s="14">
        <f t="shared" si="0"/>
        <v>6894.8531951640762</v>
      </c>
    </row>
    <row r="19" spans="1:44" ht="15" customHeight="1" thickBot="1" x14ac:dyDescent="0.3">
      <c r="A19" s="4" t="s">
        <v>16</v>
      </c>
      <c r="B19" s="2">
        <v>180794500.00000003</v>
      </c>
      <c r="C19" s="2">
        <v>392268377.99999982</v>
      </c>
      <c r="D19" s="2">
        <v>43959212</v>
      </c>
      <c r="E19" s="2">
        <v>9396800</v>
      </c>
      <c r="F19" s="2">
        <v>15202620</v>
      </c>
      <c r="G19" s="2">
        <v>110139000</v>
      </c>
      <c r="H19" s="2">
        <v>116278380</v>
      </c>
      <c r="I19" s="2">
        <v>40234170</v>
      </c>
      <c r="J19" s="2">
        <v>0</v>
      </c>
      <c r="K19" s="2"/>
      <c r="L19" s="1">
        <f t="shared" ref="L19" si="6">B19+D19+F19+H19+J19</f>
        <v>356234712</v>
      </c>
      <c r="M19" s="13">
        <f t="shared" ref="M19" si="7">C19+E19+G19+I19+K19</f>
        <v>552038347.99999976</v>
      </c>
      <c r="N19" s="21">
        <f t="shared" ref="N19" si="8">L19+M19</f>
        <v>908273059.99999976</v>
      </c>
      <c r="P19" s="4" t="s">
        <v>16</v>
      </c>
      <c r="Q19" s="2">
        <v>29691</v>
      </c>
      <c r="R19" s="2">
        <v>57780</v>
      </c>
      <c r="S19" s="2">
        <v>6986</v>
      </c>
      <c r="T19" s="2">
        <v>1129</v>
      </c>
      <c r="U19" s="2">
        <v>1940</v>
      </c>
      <c r="V19" s="2">
        <v>6137</v>
      </c>
      <c r="W19" s="2">
        <v>16422</v>
      </c>
      <c r="X19" s="2">
        <v>4809</v>
      </c>
      <c r="Y19" s="2">
        <v>6619</v>
      </c>
      <c r="Z19" s="2">
        <v>0</v>
      </c>
      <c r="AA19" s="1">
        <f t="shared" ref="AA19" si="9">Q19+S19+U19+W19+Y19</f>
        <v>61658</v>
      </c>
      <c r="AB19" s="13">
        <f t="shared" ref="AB19" si="10">R19+T19+V19+X19+Z19</f>
        <v>69855</v>
      </c>
      <c r="AC19" s="14">
        <f t="shared" ref="AC19" si="11">AA19+AB19</f>
        <v>131513</v>
      </c>
      <c r="AE19" s="4" t="s">
        <v>16</v>
      </c>
      <c r="AF19" s="2">
        <f t="shared" si="5"/>
        <v>6089.2021151190611</v>
      </c>
      <c r="AG19" s="2">
        <f t="shared" si="0"/>
        <v>6788.9992731048778</v>
      </c>
      <c r="AH19" s="2">
        <f t="shared" si="0"/>
        <v>6292.4723733180645</v>
      </c>
      <c r="AI19" s="2">
        <f t="shared" si="0"/>
        <v>8323.1178033658107</v>
      </c>
      <c r="AJ19" s="2">
        <f t="shared" si="0"/>
        <v>7836.4020618556697</v>
      </c>
      <c r="AK19" s="2">
        <f t="shared" si="0"/>
        <v>17946.716636793222</v>
      </c>
      <c r="AL19" s="2">
        <f t="shared" si="0"/>
        <v>7080.646693459993</v>
      </c>
      <c r="AM19" s="2">
        <f t="shared" si="0"/>
        <v>8366.4316905801625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5777.5910992896297</v>
      </c>
      <c r="AQ19" s="13">
        <f t="shared" ref="AQ19" si="13">IFERROR(M19/AB19, "N.A.")</f>
        <v>7902.6318516927886</v>
      </c>
      <c r="AR19" s="14">
        <f t="shared" ref="AR19" si="14">IFERROR(N19/AC19, "N.A.")</f>
        <v>6906.3367119600325</v>
      </c>
    </row>
    <row r="20" spans="1:44" ht="15" customHeight="1" thickBot="1" x14ac:dyDescent="0.3">
      <c r="A20" s="5" t="s">
        <v>0</v>
      </c>
      <c r="B20" s="44">
        <f>B19+C19</f>
        <v>573062877.99999988</v>
      </c>
      <c r="C20" s="45"/>
      <c r="D20" s="44">
        <f>D19+E19</f>
        <v>53356012</v>
      </c>
      <c r="E20" s="45"/>
      <c r="F20" s="44">
        <f>F19+G19</f>
        <v>125341620</v>
      </c>
      <c r="G20" s="45"/>
      <c r="H20" s="44">
        <f>H19+I19</f>
        <v>156512550</v>
      </c>
      <c r="I20" s="45"/>
      <c r="J20" s="44">
        <f>J19+K19</f>
        <v>0</v>
      </c>
      <c r="K20" s="45"/>
      <c r="L20" s="44">
        <f>L19+M19</f>
        <v>908273059.99999976</v>
      </c>
      <c r="M20" s="46"/>
      <c r="N20" s="22">
        <f>B20+D20+F20+H20+J20</f>
        <v>908273059.99999988</v>
      </c>
      <c r="P20" s="5" t="s">
        <v>0</v>
      </c>
      <c r="Q20" s="44">
        <f>Q19+R19</f>
        <v>87471</v>
      </c>
      <c r="R20" s="45"/>
      <c r="S20" s="44">
        <f>S19+T19</f>
        <v>8115</v>
      </c>
      <c r="T20" s="45"/>
      <c r="U20" s="44">
        <f>U19+V19</f>
        <v>8077</v>
      </c>
      <c r="V20" s="45"/>
      <c r="W20" s="44">
        <f>W19+X19</f>
        <v>21231</v>
      </c>
      <c r="X20" s="45"/>
      <c r="Y20" s="44">
        <f>Y19+Z19</f>
        <v>6619</v>
      </c>
      <c r="Z20" s="45"/>
      <c r="AA20" s="44">
        <f>AA19+AB19</f>
        <v>131513</v>
      </c>
      <c r="AB20" s="45"/>
      <c r="AC20" s="23">
        <f>Q20+S20+U20+W20+Y20</f>
        <v>131513</v>
      </c>
      <c r="AE20" s="5" t="s">
        <v>0</v>
      </c>
      <c r="AF20" s="24">
        <f>IFERROR(B20/Q20,"N.A.")</f>
        <v>6551.4613757702537</v>
      </c>
      <c r="AG20" s="25"/>
      <c r="AH20" s="24">
        <f>IFERROR(D20/S20,"N.A.")</f>
        <v>6574.9860751694396</v>
      </c>
      <c r="AI20" s="25"/>
      <c r="AJ20" s="24">
        <f>IFERROR(F20/U20,"N.A.")</f>
        <v>15518.338492014362</v>
      </c>
      <c r="AK20" s="25"/>
      <c r="AL20" s="24">
        <f>IFERROR(H20/W20,"N.A.")</f>
        <v>7371.8878055673304</v>
      </c>
      <c r="AM20" s="25"/>
      <c r="AN20" s="24">
        <f>IFERROR(J20/Y20,"N.A.")</f>
        <v>0</v>
      </c>
      <c r="AO20" s="25"/>
      <c r="AP20" s="24">
        <f>IFERROR(L20/AA20,"N.A.")</f>
        <v>6906.3367119600325</v>
      </c>
      <c r="AQ20" s="25"/>
      <c r="AR20" s="16">
        <f>IFERROR(N20/AC20, "N.A.")</f>
        <v>6906.3367119600334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34928040</v>
      </c>
      <c r="C27" s="2"/>
      <c r="D27" s="2">
        <v>24699330</v>
      </c>
      <c r="E27" s="2"/>
      <c r="F27" s="2">
        <v>12799620</v>
      </c>
      <c r="G27" s="2"/>
      <c r="H27" s="2">
        <v>87263290.00000003</v>
      </c>
      <c r="I27" s="2"/>
      <c r="J27" s="2">
        <v>0</v>
      </c>
      <c r="K27" s="2"/>
      <c r="L27" s="1">
        <f>B27+D27+F27+H27+J27</f>
        <v>159690280.00000003</v>
      </c>
      <c r="M27" s="13">
        <f>C27+E27+G27+I27+K27</f>
        <v>0</v>
      </c>
      <c r="N27" s="14">
        <f>L27+M27</f>
        <v>159690280.00000003</v>
      </c>
      <c r="P27" s="3" t="s">
        <v>12</v>
      </c>
      <c r="Q27" s="2">
        <v>4539</v>
      </c>
      <c r="R27" s="2">
        <v>0</v>
      </c>
      <c r="S27" s="2">
        <v>3409</v>
      </c>
      <c r="T27" s="2">
        <v>0</v>
      </c>
      <c r="U27" s="2">
        <v>1673</v>
      </c>
      <c r="V27" s="2">
        <v>0</v>
      </c>
      <c r="W27" s="2">
        <v>9864</v>
      </c>
      <c r="X27" s="2">
        <v>0</v>
      </c>
      <c r="Y27" s="2">
        <v>1260</v>
      </c>
      <c r="Z27" s="2">
        <v>0</v>
      </c>
      <c r="AA27" s="1">
        <f>Q27+S27+U27+W27+Y27</f>
        <v>20745</v>
      </c>
      <c r="AB27" s="13">
        <f>R27+T27+V27+X27+Z27</f>
        <v>0</v>
      </c>
      <c r="AC27" s="14">
        <f>AA27+AB27</f>
        <v>20745</v>
      </c>
      <c r="AE27" s="3" t="s">
        <v>12</v>
      </c>
      <c r="AF27" s="2">
        <f>IFERROR(B27/Q27, "N.A.")</f>
        <v>7695.0958360872437</v>
      </c>
      <c r="AG27" s="2" t="str">
        <f t="shared" ref="AG27:AR31" si="15">IFERROR(C27/R27, "N.A.")</f>
        <v>N.A.</v>
      </c>
      <c r="AH27" s="2">
        <f t="shared" si="15"/>
        <v>7245.3300088002343</v>
      </c>
      <c r="AI27" s="2" t="str">
        <f t="shared" si="15"/>
        <v>N.A.</v>
      </c>
      <c r="AJ27" s="2">
        <f t="shared" si="15"/>
        <v>7650.6993424985058</v>
      </c>
      <c r="AK27" s="2" t="str">
        <f t="shared" si="15"/>
        <v>N.A.</v>
      </c>
      <c r="AL27" s="2">
        <f t="shared" si="15"/>
        <v>8846.6433495539368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7697.7719932513874</v>
      </c>
      <c r="AQ27" s="13" t="str">
        <f t="shared" si="15"/>
        <v>N.A.</v>
      </c>
      <c r="AR27" s="14">
        <f t="shared" si="15"/>
        <v>7697.7719932513874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281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281</v>
      </c>
      <c r="AB28" s="13">
        <f t="shared" si="18"/>
        <v>0</v>
      </c>
      <c r="AC28" s="14">
        <f t="shared" ref="AC28:AC30" si="19">AA28+AB28</f>
        <v>281</v>
      </c>
      <c r="AE28" s="3" t="s">
        <v>13</v>
      </c>
      <c r="AF28" s="2">
        <f t="shared" ref="AF28:AF31" si="20">IFERROR(B28/Q28, "N.A.")</f>
        <v>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3" t="str">
        <f t="shared" si="15"/>
        <v>N.A.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89569360</v>
      </c>
      <c r="C29" s="2">
        <v>280933077.99999994</v>
      </c>
      <c r="D29" s="2">
        <v>9730651.9999999981</v>
      </c>
      <c r="E29" s="2">
        <v>4168000</v>
      </c>
      <c r="F29" s="2"/>
      <c r="G29" s="2">
        <v>92853000</v>
      </c>
      <c r="H29" s="2"/>
      <c r="I29" s="2">
        <v>38232950</v>
      </c>
      <c r="J29" s="2">
        <v>0</v>
      </c>
      <c r="K29" s="2"/>
      <c r="L29" s="1">
        <f t="shared" si="16"/>
        <v>99300012</v>
      </c>
      <c r="M29" s="13">
        <f t="shared" si="16"/>
        <v>416187027.99999994</v>
      </c>
      <c r="N29" s="14">
        <f t="shared" si="17"/>
        <v>515487039.99999994</v>
      </c>
      <c r="P29" s="3" t="s">
        <v>14</v>
      </c>
      <c r="Q29" s="2">
        <v>13812</v>
      </c>
      <c r="R29" s="2">
        <v>37994</v>
      </c>
      <c r="S29" s="2">
        <v>2261</v>
      </c>
      <c r="T29" s="2">
        <v>521</v>
      </c>
      <c r="U29" s="2">
        <v>0</v>
      </c>
      <c r="V29" s="2">
        <v>4823</v>
      </c>
      <c r="W29" s="2">
        <v>0</v>
      </c>
      <c r="X29" s="2">
        <v>3346</v>
      </c>
      <c r="Y29" s="2">
        <v>822</v>
      </c>
      <c r="Z29" s="2">
        <v>0</v>
      </c>
      <c r="AA29" s="1">
        <f t="shared" si="18"/>
        <v>16895</v>
      </c>
      <c r="AB29" s="13">
        <f t="shared" si="18"/>
        <v>46684</v>
      </c>
      <c r="AC29" s="14">
        <f t="shared" si="19"/>
        <v>63579</v>
      </c>
      <c r="AE29" s="3" t="s">
        <v>14</v>
      </c>
      <c r="AF29" s="2">
        <f t="shared" si="20"/>
        <v>6484.894294816102</v>
      </c>
      <c r="AG29" s="2">
        <f t="shared" si="15"/>
        <v>7394.1432331420738</v>
      </c>
      <c r="AH29" s="2">
        <f t="shared" si="15"/>
        <v>4303.6939407341879</v>
      </c>
      <c r="AI29" s="2">
        <f t="shared" si="15"/>
        <v>8000</v>
      </c>
      <c r="AJ29" s="2" t="str">
        <f t="shared" si="15"/>
        <v>N.A.</v>
      </c>
      <c r="AK29" s="2">
        <f t="shared" si="15"/>
        <v>19252.125233257309</v>
      </c>
      <c r="AL29" s="2" t="str">
        <f t="shared" si="15"/>
        <v>N.A.</v>
      </c>
      <c r="AM29" s="2">
        <f t="shared" si="15"/>
        <v>11426.464435146443</v>
      </c>
      <c r="AN29" s="2">
        <f t="shared" si="15"/>
        <v>0</v>
      </c>
      <c r="AO29" s="2" t="str">
        <f t="shared" si="15"/>
        <v>N.A.</v>
      </c>
      <c r="AP29" s="15">
        <f t="shared" si="15"/>
        <v>5877.4792542172245</v>
      </c>
      <c r="AQ29" s="13">
        <f t="shared" si="15"/>
        <v>8914.9821780481525</v>
      </c>
      <c r="AR29" s="14">
        <f t="shared" si="15"/>
        <v>8107.8192484939982</v>
      </c>
    </row>
    <row r="30" spans="1:44" ht="15" customHeight="1" thickBot="1" x14ac:dyDescent="0.3">
      <c r="A30" s="3" t="s">
        <v>15</v>
      </c>
      <c r="B30" s="2">
        <v>1480920</v>
      </c>
      <c r="C30" s="2"/>
      <c r="D30" s="2"/>
      <c r="E30" s="2"/>
      <c r="F30" s="2"/>
      <c r="G30" s="2"/>
      <c r="H30" s="2">
        <v>2511200</v>
      </c>
      <c r="I30" s="2"/>
      <c r="J30" s="2"/>
      <c r="K30" s="2"/>
      <c r="L30" s="1">
        <f t="shared" si="16"/>
        <v>3992120</v>
      </c>
      <c r="M30" s="13">
        <f t="shared" si="16"/>
        <v>0</v>
      </c>
      <c r="N30" s="14">
        <f t="shared" si="17"/>
        <v>3992120</v>
      </c>
      <c r="P30" s="3" t="s">
        <v>15</v>
      </c>
      <c r="Q30" s="2">
        <v>287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292</v>
      </c>
      <c r="X30" s="2">
        <v>0</v>
      </c>
      <c r="Y30" s="2">
        <v>0</v>
      </c>
      <c r="Z30" s="2">
        <v>0</v>
      </c>
      <c r="AA30" s="1">
        <f t="shared" si="18"/>
        <v>579</v>
      </c>
      <c r="AB30" s="13">
        <f t="shared" si="18"/>
        <v>0</v>
      </c>
      <c r="AC30" s="21">
        <f t="shared" si="19"/>
        <v>579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8600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6894.8531951640762</v>
      </c>
      <c r="AQ30" s="13" t="str">
        <f t="shared" si="15"/>
        <v>N.A.</v>
      </c>
      <c r="AR30" s="14">
        <f t="shared" si="15"/>
        <v>6894.8531951640762</v>
      </c>
    </row>
    <row r="31" spans="1:44" ht="15" customHeight="1" thickBot="1" x14ac:dyDescent="0.3">
      <c r="A31" s="4" t="s">
        <v>16</v>
      </c>
      <c r="B31" s="2">
        <v>125978320</v>
      </c>
      <c r="C31" s="2">
        <v>280933077.99999994</v>
      </c>
      <c r="D31" s="2">
        <v>34429982</v>
      </c>
      <c r="E31" s="2">
        <v>4168000</v>
      </c>
      <c r="F31" s="2">
        <v>12799620</v>
      </c>
      <c r="G31" s="2">
        <v>92853000</v>
      </c>
      <c r="H31" s="2">
        <v>89774490</v>
      </c>
      <c r="I31" s="2">
        <v>38232950</v>
      </c>
      <c r="J31" s="2">
        <v>0</v>
      </c>
      <c r="K31" s="2"/>
      <c r="L31" s="1">
        <f t="shared" ref="L31" si="21">B31+D31+F31+H31+J31</f>
        <v>262982412</v>
      </c>
      <c r="M31" s="13">
        <f t="shared" ref="M31" si="22">C31+E31+G31+I31+K31</f>
        <v>416187027.99999994</v>
      </c>
      <c r="N31" s="21">
        <f t="shared" ref="N31" si="23">L31+M31</f>
        <v>679169440</v>
      </c>
      <c r="P31" s="4" t="s">
        <v>16</v>
      </c>
      <c r="Q31" s="2">
        <v>18919</v>
      </c>
      <c r="R31" s="2">
        <v>37994</v>
      </c>
      <c r="S31" s="2">
        <v>5670</v>
      </c>
      <c r="T31" s="2">
        <v>521</v>
      </c>
      <c r="U31" s="2">
        <v>1673</v>
      </c>
      <c r="V31" s="2">
        <v>4823</v>
      </c>
      <c r="W31" s="2">
        <v>10156</v>
      </c>
      <c r="X31" s="2">
        <v>3346</v>
      </c>
      <c r="Y31" s="2">
        <v>2082</v>
      </c>
      <c r="Z31" s="2">
        <v>0</v>
      </c>
      <c r="AA31" s="1">
        <f t="shared" ref="AA31" si="24">Q31+S31+U31+W31+Y31</f>
        <v>38500</v>
      </c>
      <c r="AB31" s="13">
        <f t="shared" ref="AB31" si="25">R31+T31+V31+X31+Z31</f>
        <v>46684</v>
      </c>
      <c r="AC31" s="14">
        <f t="shared" ref="AC31" si="26">AA31+AB31</f>
        <v>85184</v>
      </c>
      <c r="AE31" s="4" t="s">
        <v>16</v>
      </c>
      <c r="AF31" s="2">
        <f t="shared" si="20"/>
        <v>6658.8255193192026</v>
      </c>
      <c r="AG31" s="2">
        <f t="shared" si="15"/>
        <v>7394.1432331420738</v>
      </c>
      <c r="AH31" s="2">
        <f t="shared" si="15"/>
        <v>6072.3072310405641</v>
      </c>
      <c r="AI31" s="2">
        <f t="shared" si="15"/>
        <v>8000</v>
      </c>
      <c r="AJ31" s="2">
        <f t="shared" si="15"/>
        <v>7650.6993424985058</v>
      </c>
      <c r="AK31" s="2">
        <f t="shared" si="15"/>
        <v>19252.125233257309</v>
      </c>
      <c r="AL31" s="2">
        <f t="shared" si="15"/>
        <v>8839.5519889720363</v>
      </c>
      <c r="AM31" s="2">
        <f t="shared" si="15"/>
        <v>11426.464435146443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6830.7120000000004</v>
      </c>
      <c r="AQ31" s="13">
        <f t="shared" ref="AQ31" si="28">IFERROR(M31/AB31, "N.A.")</f>
        <v>8914.9821780481525</v>
      </c>
      <c r="AR31" s="14">
        <f t="shared" ref="AR31" si="29">IFERROR(N31/AC31, "N.A.")</f>
        <v>7972.9695717505638</v>
      </c>
    </row>
    <row r="32" spans="1:44" ht="15" customHeight="1" thickBot="1" x14ac:dyDescent="0.3">
      <c r="A32" s="5" t="s">
        <v>0</v>
      </c>
      <c r="B32" s="44">
        <f>B31+C31</f>
        <v>406911397.99999994</v>
      </c>
      <c r="C32" s="45"/>
      <c r="D32" s="44">
        <f>D31+E31</f>
        <v>38597982</v>
      </c>
      <c r="E32" s="45"/>
      <c r="F32" s="44">
        <f>F31+G31</f>
        <v>105652620</v>
      </c>
      <c r="G32" s="45"/>
      <c r="H32" s="44">
        <f>H31+I31</f>
        <v>128007440</v>
      </c>
      <c r="I32" s="45"/>
      <c r="J32" s="44">
        <f>J31+K31</f>
        <v>0</v>
      </c>
      <c r="K32" s="45"/>
      <c r="L32" s="44">
        <f>L31+M31</f>
        <v>679169440</v>
      </c>
      <c r="M32" s="46"/>
      <c r="N32" s="22">
        <f>B32+D32+F32+H32+J32</f>
        <v>679169440</v>
      </c>
      <c r="P32" s="5" t="s">
        <v>0</v>
      </c>
      <c r="Q32" s="44">
        <f>Q31+R31</f>
        <v>56913</v>
      </c>
      <c r="R32" s="45"/>
      <c r="S32" s="44">
        <f>S31+T31</f>
        <v>6191</v>
      </c>
      <c r="T32" s="45"/>
      <c r="U32" s="44">
        <f>U31+V31</f>
        <v>6496</v>
      </c>
      <c r="V32" s="45"/>
      <c r="W32" s="44">
        <f>W31+X31</f>
        <v>13502</v>
      </c>
      <c r="X32" s="45"/>
      <c r="Y32" s="44">
        <f>Y31+Z31</f>
        <v>2082</v>
      </c>
      <c r="Z32" s="45"/>
      <c r="AA32" s="44">
        <f>AA31+AB31</f>
        <v>85184</v>
      </c>
      <c r="AB32" s="45"/>
      <c r="AC32" s="23">
        <f>Q32+S32+U32+W32+Y32</f>
        <v>85184</v>
      </c>
      <c r="AE32" s="5" t="s">
        <v>0</v>
      </c>
      <c r="AF32" s="24">
        <f>IFERROR(B32/Q32,"N.A.")</f>
        <v>7149.7091701368745</v>
      </c>
      <c r="AG32" s="25"/>
      <c r="AH32" s="24">
        <f>IFERROR(D32/S32,"N.A.")</f>
        <v>6234.5310935228554</v>
      </c>
      <c r="AI32" s="25"/>
      <c r="AJ32" s="24">
        <f>IFERROR(F32/U32,"N.A.")</f>
        <v>16264.258004926109</v>
      </c>
      <c r="AK32" s="25"/>
      <c r="AL32" s="24">
        <f>IFERROR(H32/W32,"N.A.")</f>
        <v>9480.6280551029486</v>
      </c>
      <c r="AM32" s="25"/>
      <c r="AN32" s="24">
        <f>IFERROR(J32/Y32,"N.A.")</f>
        <v>0</v>
      </c>
      <c r="AO32" s="25"/>
      <c r="AP32" s="24">
        <f>IFERROR(L32/AA32,"N.A.")</f>
        <v>7972.9695717505638</v>
      </c>
      <c r="AQ32" s="25"/>
      <c r="AR32" s="16">
        <f>IFERROR(N32/AC32, "N.A.")</f>
        <v>7972.9695717505638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3018600</v>
      </c>
      <c r="C39" s="2"/>
      <c r="D39" s="2">
        <v>905580</v>
      </c>
      <c r="E39" s="2"/>
      <c r="F39" s="2">
        <v>2403000</v>
      </c>
      <c r="G39" s="2"/>
      <c r="H39" s="2">
        <v>26503889.999999996</v>
      </c>
      <c r="I39" s="2"/>
      <c r="J39" s="2">
        <v>0</v>
      </c>
      <c r="K39" s="2"/>
      <c r="L39" s="1">
        <f>B39+D39+F39+H39+J39</f>
        <v>32831069.999999996</v>
      </c>
      <c r="M39" s="13">
        <f>C39+E39+G39+I39+K39</f>
        <v>0</v>
      </c>
      <c r="N39" s="14">
        <f>L39+M39</f>
        <v>32831069.999999996</v>
      </c>
      <c r="P39" s="3" t="s">
        <v>12</v>
      </c>
      <c r="Q39" s="2">
        <v>351</v>
      </c>
      <c r="R39" s="2">
        <v>0</v>
      </c>
      <c r="S39" s="2">
        <v>234</v>
      </c>
      <c r="T39" s="2">
        <v>0</v>
      </c>
      <c r="U39" s="2">
        <v>267</v>
      </c>
      <c r="V39" s="2">
        <v>0</v>
      </c>
      <c r="W39" s="2">
        <v>6266</v>
      </c>
      <c r="X39" s="2">
        <v>0</v>
      </c>
      <c r="Y39" s="2">
        <v>2788</v>
      </c>
      <c r="Z39" s="2">
        <v>0</v>
      </c>
      <c r="AA39" s="1">
        <f>Q39+S39+U39+W39+Y39</f>
        <v>9906</v>
      </c>
      <c r="AB39" s="13">
        <f>R39+T39+V39+X39+Z39</f>
        <v>0</v>
      </c>
      <c r="AC39" s="14">
        <f>AA39+AB39</f>
        <v>9906</v>
      </c>
      <c r="AE39" s="3" t="s">
        <v>12</v>
      </c>
      <c r="AF39" s="2">
        <f>IFERROR(B39/Q39, "N.A.")</f>
        <v>8600</v>
      </c>
      <c r="AG39" s="2" t="str">
        <f t="shared" ref="AG39:AR43" si="30">IFERROR(C39/R39, "N.A.")</f>
        <v>N.A.</v>
      </c>
      <c r="AH39" s="2">
        <f t="shared" si="30"/>
        <v>3870</v>
      </c>
      <c r="AI39" s="2" t="str">
        <f t="shared" si="30"/>
        <v>N.A.</v>
      </c>
      <c r="AJ39" s="2">
        <f t="shared" si="30"/>
        <v>9000</v>
      </c>
      <c r="AK39" s="2" t="str">
        <f t="shared" si="30"/>
        <v>N.A.</v>
      </c>
      <c r="AL39" s="2">
        <f t="shared" si="30"/>
        <v>4229.7941270347901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3314.2610539067227</v>
      </c>
      <c r="AQ39" s="13" t="str">
        <f t="shared" si="30"/>
        <v>N.A.</v>
      </c>
      <c r="AR39" s="14">
        <f t="shared" si="30"/>
        <v>3314.2610539067227</v>
      </c>
    </row>
    <row r="40" spans="1:44" ht="15" customHeight="1" thickBot="1" x14ac:dyDescent="0.3">
      <c r="A40" s="3" t="s">
        <v>13</v>
      </c>
      <c r="B40" s="2">
        <v>13703050.000000002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13703050.000000002</v>
      </c>
      <c r="M40" s="13">
        <f t="shared" si="31"/>
        <v>0</v>
      </c>
      <c r="N40" s="14">
        <f t="shared" ref="N40:N42" si="32">L40+M40</f>
        <v>13703050.000000002</v>
      </c>
      <c r="P40" s="3" t="s">
        <v>13</v>
      </c>
      <c r="Q40" s="2">
        <v>3861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3861</v>
      </c>
      <c r="AB40" s="13">
        <f t="shared" si="33"/>
        <v>0</v>
      </c>
      <c r="AC40" s="14">
        <f t="shared" ref="AC40:AC42" si="34">AA40+AB40</f>
        <v>3861</v>
      </c>
      <c r="AE40" s="3" t="s">
        <v>13</v>
      </c>
      <c r="AF40" s="2">
        <f t="shared" ref="AF40:AF43" si="35">IFERROR(B40/Q40, "N.A.")</f>
        <v>3549.0934990934998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3549.0934990934998</v>
      </c>
      <c r="AQ40" s="13" t="str">
        <f t="shared" si="30"/>
        <v>N.A.</v>
      </c>
      <c r="AR40" s="14">
        <f t="shared" si="30"/>
        <v>3549.0934990934998</v>
      </c>
    </row>
    <row r="41" spans="1:44" ht="15" customHeight="1" thickBot="1" x14ac:dyDescent="0.3">
      <c r="A41" s="3" t="s">
        <v>14</v>
      </c>
      <c r="B41" s="2">
        <v>38094530</v>
      </c>
      <c r="C41" s="2">
        <v>111335300.00000003</v>
      </c>
      <c r="D41" s="2">
        <v>8623650</v>
      </c>
      <c r="E41" s="2">
        <v>5228800</v>
      </c>
      <c r="F41" s="2"/>
      <c r="G41" s="2">
        <v>17286000</v>
      </c>
      <c r="H41" s="2"/>
      <c r="I41" s="2">
        <v>2001220.0000000002</v>
      </c>
      <c r="J41" s="2">
        <v>0</v>
      </c>
      <c r="K41" s="2"/>
      <c r="L41" s="1">
        <f t="shared" si="31"/>
        <v>46718180</v>
      </c>
      <c r="M41" s="13">
        <f t="shared" si="31"/>
        <v>135851320.00000003</v>
      </c>
      <c r="N41" s="14">
        <f t="shared" si="32"/>
        <v>182569500.00000003</v>
      </c>
      <c r="P41" s="3" t="s">
        <v>14</v>
      </c>
      <c r="Q41" s="2">
        <v>6560</v>
      </c>
      <c r="R41" s="2">
        <v>19786</v>
      </c>
      <c r="S41" s="2">
        <v>1082</v>
      </c>
      <c r="T41" s="2">
        <v>608</v>
      </c>
      <c r="U41" s="2">
        <v>0</v>
      </c>
      <c r="V41" s="2">
        <v>1314</v>
      </c>
      <c r="W41" s="2">
        <v>0</v>
      </c>
      <c r="X41" s="2">
        <v>1463</v>
      </c>
      <c r="Y41" s="2">
        <v>1749</v>
      </c>
      <c r="Z41" s="2">
        <v>0</v>
      </c>
      <c r="AA41" s="1">
        <f t="shared" si="33"/>
        <v>9391</v>
      </c>
      <c r="AB41" s="13">
        <f t="shared" si="33"/>
        <v>23171</v>
      </c>
      <c r="AC41" s="14">
        <f t="shared" si="34"/>
        <v>32562</v>
      </c>
      <c r="AE41" s="3" t="s">
        <v>14</v>
      </c>
      <c r="AF41" s="2">
        <f t="shared" si="35"/>
        <v>5807.0929878048782</v>
      </c>
      <c r="AG41" s="2">
        <f t="shared" si="30"/>
        <v>5626.9736177094928</v>
      </c>
      <c r="AH41" s="2">
        <f t="shared" si="30"/>
        <v>7970.1016635859523</v>
      </c>
      <c r="AI41" s="2">
        <f t="shared" si="30"/>
        <v>8600</v>
      </c>
      <c r="AJ41" s="2" t="str">
        <f t="shared" si="30"/>
        <v>N.A.</v>
      </c>
      <c r="AK41" s="2">
        <f t="shared" si="30"/>
        <v>13155.251141552511</v>
      </c>
      <c r="AL41" s="2" t="str">
        <f t="shared" si="30"/>
        <v>N.A.</v>
      </c>
      <c r="AM41" s="2">
        <f t="shared" si="30"/>
        <v>1367.8879015721122</v>
      </c>
      <c r="AN41" s="2">
        <f t="shared" si="30"/>
        <v>0</v>
      </c>
      <c r="AO41" s="2" t="str">
        <f t="shared" si="30"/>
        <v>N.A.</v>
      </c>
      <c r="AP41" s="15">
        <f t="shared" si="30"/>
        <v>4974.7822383132789</v>
      </c>
      <c r="AQ41" s="13">
        <f t="shared" si="30"/>
        <v>5862.989081179061</v>
      </c>
      <c r="AR41" s="14">
        <f t="shared" si="30"/>
        <v>5606.8269762299624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54816179.999999993</v>
      </c>
      <c r="C43" s="2">
        <v>111335300.00000003</v>
      </c>
      <c r="D43" s="2">
        <v>9529229.9999999981</v>
      </c>
      <c r="E43" s="2">
        <v>5228800</v>
      </c>
      <c r="F43" s="2">
        <v>2403000</v>
      </c>
      <c r="G43" s="2">
        <v>17286000</v>
      </c>
      <c r="H43" s="2">
        <v>26503889.999999996</v>
      </c>
      <c r="I43" s="2">
        <v>2001220.0000000002</v>
      </c>
      <c r="J43" s="2">
        <v>0</v>
      </c>
      <c r="K43" s="2"/>
      <c r="L43" s="1">
        <f t="shared" ref="L43" si="36">B43+D43+F43+H43+J43</f>
        <v>93252299.999999985</v>
      </c>
      <c r="M43" s="13">
        <f t="shared" ref="M43" si="37">C43+E43+G43+I43+K43</f>
        <v>135851320.00000003</v>
      </c>
      <c r="N43" s="21">
        <f t="shared" ref="N43" si="38">L43+M43</f>
        <v>229103620</v>
      </c>
      <c r="P43" s="4" t="s">
        <v>16</v>
      </c>
      <c r="Q43" s="2">
        <v>10772</v>
      </c>
      <c r="R43" s="2">
        <v>19786</v>
      </c>
      <c r="S43" s="2">
        <v>1316</v>
      </c>
      <c r="T43" s="2">
        <v>608</v>
      </c>
      <c r="U43" s="2">
        <v>267</v>
      </c>
      <c r="V43" s="2">
        <v>1314</v>
      </c>
      <c r="W43" s="2">
        <v>6266</v>
      </c>
      <c r="X43" s="2">
        <v>1463</v>
      </c>
      <c r="Y43" s="2">
        <v>4537</v>
      </c>
      <c r="Z43" s="2">
        <v>0</v>
      </c>
      <c r="AA43" s="1">
        <f t="shared" ref="AA43" si="39">Q43+S43+U43+W43+Y43</f>
        <v>23158</v>
      </c>
      <c r="AB43" s="13">
        <f t="shared" ref="AB43" si="40">R43+T43+V43+X43+Z43</f>
        <v>23171</v>
      </c>
      <c r="AC43" s="21">
        <f t="shared" ref="AC43" si="41">AA43+AB43</f>
        <v>46329</v>
      </c>
      <c r="AE43" s="4" t="s">
        <v>16</v>
      </c>
      <c r="AF43" s="2">
        <f t="shared" si="35"/>
        <v>5088.7653174897878</v>
      </c>
      <c r="AG43" s="2">
        <f t="shared" si="30"/>
        <v>5626.9736177094928</v>
      </c>
      <c r="AH43" s="2">
        <f t="shared" si="30"/>
        <v>7241.0562310030382</v>
      </c>
      <c r="AI43" s="2">
        <f t="shared" si="30"/>
        <v>8600</v>
      </c>
      <c r="AJ43" s="2">
        <f t="shared" si="30"/>
        <v>9000</v>
      </c>
      <c r="AK43" s="2">
        <f t="shared" si="30"/>
        <v>13155.251141552511</v>
      </c>
      <c r="AL43" s="2">
        <f t="shared" si="30"/>
        <v>4229.7941270347901</v>
      </c>
      <c r="AM43" s="2">
        <f t="shared" si="30"/>
        <v>1367.8879015721122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4026.7855600656353</v>
      </c>
      <c r="AQ43" s="13">
        <f t="shared" ref="AQ43" si="43">IFERROR(M43/AB43, "N.A.")</f>
        <v>5862.989081179061</v>
      </c>
      <c r="AR43" s="14">
        <f t="shared" ref="AR43" si="44">IFERROR(N43/AC43, "N.A.")</f>
        <v>4945.1449416132446</v>
      </c>
    </row>
    <row r="44" spans="1:44" ht="15" customHeight="1" thickBot="1" x14ac:dyDescent="0.3">
      <c r="A44" s="5" t="s">
        <v>0</v>
      </c>
      <c r="B44" s="44">
        <f>B43+C43</f>
        <v>166151480.00000003</v>
      </c>
      <c r="C44" s="45"/>
      <c r="D44" s="44">
        <f>D43+E43</f>
        <v>14758029.999999998</v>
      </c>
      <c r="E44" s="45"/>
      <c r="F44" s="44">
        <f>F43+G43</f>
        <v>19689000</v>
      </c>
      <c r="G44" s="45"/>
      <c r="H44" s="44">
        <f>H43+I43</f>
        <v>28505109.999999996</v>
      </c>
      <c r="I44" s="45"/>
      <c r="J44" s="44">
        <f>J43+K43</f>
        <v>0</v>
      </c>
      <c r="K44" s="45"/>
      <c r="L44" s="44">
        <f>L43+M43</f>
        <v>229103620</v>
      </c>
      <c r="M44" s="46"/>
      <c r="N44" s="22">
        <f>B44+D44+F44+H44+J44</f>
        <v>229103620.00000003</v>
      </c>
      <c r="P44" s="5" t="s">
        <v>0</v>
      </c>
      <c r="Q44" s="44">
        <f>Q43+R43</f>
        <v>30558</v>
      </c>
      <c r="R44" s="45"/>
      <c r="S44" s="44">
        <f>S43+T43</f>
        <v>1924</v>
      </c>
      <c r="T44" s="45"/>
      <c r="U44" s="44">
        <f>U43+V43</f>
        <v>1581</v>
      </c>
      <c r="V44" s="45"/>
      <c r="W44" s="44">
        <f>W43+X43</f>
        <v>7729</v>
      </c>
      <c r="X44" s="45"/>
      <c r="Y44" s="44">
        <f>Y43+Z43</f>
        <v>4537</v>
      </c>
      <c r="Z44" s="45"/>
      <c r="AA44" s="44">
        <f>AA43+AB43</f>
        <v>46329</v>
      </c>
      <c r="AB44" s="46"/>
      <c r="AC44" s="22">
        <f>Q44+S44+U44+W44+Y44</f>
        <v>46329</v>
      </c>
      <c r="AE44" s="5" t="s">
        <v>0</v>
      </c>
      <c r="AF44" s="24">
        <f>IFERROR(B44/Q44,"N.A.")</f>
        <v>5437.2498200144</v>
      </c>
      <c r="AG44" s="25"/>
      <c r="AH44" s="24">
        <f>IFERROR(D44/S44,"N.A.")</f>
        <v>7670.4937629937622</v>
      </c>
      <c r="AI44" s="25"/>
      <c r="AJ44" s="24">
        <f>IFERROR(F44/U44,"N.A.")</f>
        <v>12453.510436432638</v>
      </c>
      <c r="AK44" s="25"/>
      <c r="AL44" s="24">
        <f>IFERROR(H44/W44,"N.A.")</f>
        <v>3688.0721956268594</v>
      </c>
      <c r="AM44" s="25"/>
      <c r="AN44" s="24">
        <f>IFERROR(J44/Y44,"N.A.")</f>
        <v>0</v>
      </c>
      <c r="AO44" s="25"/>
      <c r="AP44" s="24">
        <f>IFERROR(L44/AA44,"N.A.")</f>
        <v>4945.1449416132446</v>
      </c>
      <c r="AQ44" s="25"/>
      <c r="AR44" s="16">
        <f>IFERROR(N44/AC44, "N.A.")</f>
        <v>4945.1449416132455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24992460</v>
      </c>
      <c r="C15" s="2"/>
      <c r="D15" s="2">
        <v>5281440</v>
      </c>
      <c r="E15" s="2"/>
      <c r="F15" s="2">
        <v>0</v>
      </c>
      <c r="G15" s="2"/>
      <c r="H15" s="2">
        <v>20697230.000000004</v>
      </c>
      <c r="I15" s="2"/>
      <c r="J15" s="2">
        <v>0</v>
      </c>
      <c r="K15" s="2"/>
      <c r="L15" s="1">
        <f>B15+D15+F15+H15+J15</f>
        <v>50971130</v>
      </c>
      <c r="M15" s="13">
        <f>C15+E15+G15+I15+K15</f>
        <v>0</v>
      </c>
      <c r="N15" s="14">
        <f>L15+M15</f>
        <v>50971130</v>
      </c>
      <c r="P15" s="3" t="s">
        <v>12</v>
      </c>
      <c r="Q15" s="2">
        <v>4367</v>
      </c>
      <c r="R15" s="2">
        <v>0</v>
      </c>
      <c r="S15" s="2">
        <v>522</v>
      </c>
      <c r="T15" s="2">
        <v>0</v>
      </c>
      <c r="U15" s="2">
        <v>98</v>
      </c>
      <c r="V15" s="2">
        <v>0</v>
      </c>
      <c r="W15" s="2">
        <v>4300</v>
      </c>
      <c r="X15" s="2">
        <v>0</v>
      </c>
      <c r="Y15" s="2">
        <v>632</v>
      </c>
      <c r="Z15" s="2">
        <v>0</v>
      </c>
      <c r="AA15" s="1">
        <f>Q15+S15+U15+W15+Y15</f>
        <v>9919</v>
      </c>
      <c r="AB15" s="13">
        <f>R15+T15+V15+X15+Z15</f>
        <v>0</v>
      </c>
      <c r="AC15" s="14">
        <f>AA15+AB15</f>
        <v>9919</v>
      </c>
      <c r="AE15" s="3" t="s">
        <v>12</v>
      </c>
      <c r="AF15" s="2">
        <f>IFERROR(B15/Q15, "N.A.")</f>
        <v>5723.0272498282575</v>
      </c>
      <c r="AG15" s="2" t="str">
        <f t="shared" ref="AG15:AR19" si="0">IFERROR(C15/R15, "N.A.")</f>
        <v>N.A.</v>
      </c>
      <c r="AH15" s="2">
        <f t="shared" si="0"/>
        <v>10117.701149425287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4813.3093023255824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5138.7367678193368</v>
      </c>
      <c r="AQ15" s="13" t="str">
        <f t="shared" si="0"/>
        <v>N.A.</v>
      </c>
      <c r="AR15" s="14">
        <f t="shared" si="0"/>
        <v>5138.7367678193368</v>
      </c>
    </row>
    <row r="16" spans="1:44" ht="15" customHeight="1" thickBot="1" x14ac:dyDescent="0.3">
      <c r="A16" s="3" t="s">
        <v>13</v>
      </c>
      <c r="B16" s="2">
        <v>4513160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4513160</v>
      </c>
      <c r="M16" s="13">
        <f t="shared" si="1"/>
        <v>0</v>
      </c>
      <c r="N16" s="14">
        <f t="shared" ref="N16:N18" si="2">L16+M16</f>
        <v>4513160</v>
      </c>
      <c r="P16" s="3" t="s">
        <v>13</v>
      </c>
      <c r="Q16" s="2">
        <v>1467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1467</v>
      </c>
      <c r="AB16" s="13">
        <f t="shared" si="3"/>
        <v>0</v>
      </c>
      <c r="AC16" s="14">
        <f t="shared" ref="AC16:AC18" si="4">AA16+AB16</f>
        <v>1467</v>
      </c>
      <c r="AE16" s="3" t="s">
        <v>13</v>
      </c>
      <c r="AF16" s="2">
        <f t="shared" ref="AF16:AF19" si="5">IFERROR(B16/Q16, "N.A.")</f>
        <v>3076.4553510565779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3076.4553510565779</v>
      </c>
      <c r="AQ16" s="13" t="str">
        <f t="shared" si="0"/>
        <v>N.A.</v>
      </c>
      <c r="AR16" s="14">
        <f t="shared" si="0"/>
        <v>3076.4553510565779</v>
      </c>
    </row>
    <row r="17" spans="1:44" ht="15" customHeight="1" thickBot="1" x14ac:dyDescent="0.3">
      <c r="A17" s="3" t="s">
        <v>14</v>
      </c>
      <c r="B17" s="2">
        <v>54674650.000000007</v>
      </c>
      <c r="C17" s="2">
        <v>58851149.999999993</v>
      </c>
      <c r="D17" s="2">
        <v>2955680</v>
      </c>
      <c r="E17" s="2"/>
      <c r="F17" s="2"/>
      <c r="G17" s="2">
        <v>17972730.000000004</v>
      </c>
      <c r="H17" s="2"/>
      <c r="I17" s="2">
        <v>3162219.9999999995</v>
      </c>
      <c r="J17" s="2">
        <v>0</v>
      </c>
      <c r="K17" s="2"/>
      <c r="L17" s="1">
        <f t="shared" si="1"/>
        <v>57630330.000000007</v>
      </c>
      <c r="M17" s="13">
        <f t="shared" si="1"/>
        <v>79986100</v>
      </c>
      <c r="N17" s="14">
        <f t="shared" si="2"/>
        <v>137616430</v>
      </c>
      <c r="P17" s="3" t="s">
        <v>14</v>
      </c>
      <c r="Q17" s="2">
        <v>9135</v>
      </c>
      <c r="R17" s="2">
        <v>8780</v>
      </c>
      <c r="S17" s="2">
        <v>490</v>
      </c>
      <c r="T17" s="2">
        <v>0</v>
      </c>
      <c r="U17" s="2">
        <v>0</v>
      </c>
      <c r="V17" s="2">
        <v>2106</v>
      </c>
      <c r="W17" s="2">
        <v>0</v>
      </c>
      <c r="X17" s="2">
        <v>1303</v>
      </c>
      <c r="Y17" s="2">
        <v>765</v>
      </c>
      <c r="Z17" s="2">
        <v>0</v>
      </c>
      <c r="AA17" s="1">
        <f t="shared" si="3"/>
        <v>10390</v>
      </c>
      <c r="AB17" s="13">
        <f t="shared" si="3"/>
        <v>12189</v>
      </c>
      <c r="AC17" s="14">
        <f t="shared" si="4"/>
        <v>22579</v>
      </c>
      <c r="AE17" s="3" t="s">
        <v>14</v>
      </c>
      <c r="AF17" s="2">
        <f t="shared" si="5"/>
        <v>5985.1833607006029</v>
      </c>
      <c r="AG17" s="2">
        <f t="shared" si="0"/>
        <v>6702.8644646924822</v>
      </c>
      <c r="AH17" s="2">
        <f t="shared" si="0"/>
        <v>6032</v>
      </c>
      <c r="AI17" s="2" t="str">
        <f t="shared" si="0"/>
        <v>N.A.</v>
      </c>
      <c r="AJ17" s="2" t="str">
        <f t="shared" si="0"/>
        <v>N.A.</v>
      </c>
      <c r="AK17" s="2">
        <f t="shared" si="0"/>
        <v>8534.05982905983</v>
      </c>
      <c r="AL17" s="2" t="str">
        <f t="shared" si="0"/>
        <v>N.A.</v>
      </c>
      <c r="AM17" s="2">
        <f t="shared" si="0"/>
        <v>2426.876438986953</v>
      </c>
      <c r="AN17" s="2">
        <f t="shared" si="0"/>
        <v>0</v>
      </c>
      <c r="AO17" s="2" t="str">
        <f t="shared" si="0"/>
        <v>N.A.</v>
      </c>
      <c r="AP17" s="15">
        <f t="shared" si="0"/>
        <v>5546.7112608277193</v>
      </c>
      <c r="AQ17" s="13">
        <f t="shared" si="0"/>
        <v>6562.1544015095578</v>
      </c>
      <c r="AR17" s="14">
        <f t="shared" si="0"/>
        <v>6094.8859559767925</v>
      </c>
    </row>
    <row r="18" spans="1:44" ht="15" customHeight="1" thickBot="1" x14ac:dyDescent="0.3">
      <c r="A18" s="3" t="s">
        <v>15</v>
      </c>
      <c r="B18" s="2"/>
      <c r="C18" s="2"/>
      <c r="D18" s="2">
        <v>2528400</v>
      </c>
      <c r="E18" s="2"/>
      <c r="F18" s="2"/>
      <c r="G18" s="2"/>
      <c r="H18" s="2">
        <v>0</v>
      </c>
      <c r="I18" s="2"/>
      <c r="J18" s="2"/>
      <c r="K18" s="2"/>
      <c r="L18" s="1">
        <f t="shared" si="1"/>
        <v>2528400</v>
      </c>
      <c r="M18" s="13">
        <f t="shared" si="1"/>
        <v>0</v>
      </c>
      <c r="N18" s="14">
        <f t="shared" si="2"/>
        <v>2528400</v>
      </c>
      <c r="P18" s="3" t="s">
        <v>15</v>
      </c>
      <c r="Q18" s="2">
        <v>0</v>
      </c>
      <c r="R18" s="2">
        <v>0</v>
      </c>
      <c r="S18" s="2">
        <v>196</v>
      </c>
      <c r="T18" s="2">
        <v>0</v>
      </c>
      <c r="U18" s="2">
        <v>0</v>
      </c>
      <c r="V18" s="2">
        <v>0</v>
      </c>
      <c r="W18" s="2">
        <v>1813</v>
      </c>
      <c r="X18" s="2">
        <v>0</v>
      </c>
      <c r="Y18" s="2">
        <v>0</v>
      </c>
      <c r="Z18" s="2">
        <v>0</v>
      </c>
      <c r="AA18" s="1">
        <f t="shared" si="3"/>
        <v>2009</v>
      </c>
      <c r="AB18" s="13">
        <f t="shared" si="3"/>
        <v>0</v>
      </c>
      <c r="AC18" s="21">
        <f t="shared" si="4"/>
        <v>2009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12900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1258.5365853658536</v>
      </c>
      <c r="AQ18" s="13" t="str">
        <f t="shared" si="0"/>
        <v>N.A.</v>
      </c>
      <c r="AR18" s="14">
        <f t="shared" si="0"/>
        <v>1258.5365853658536</v>
      </c>
    </row>
    <row r="19" spans="1:44" ht="15" customHeight="1" thickBot="1" x14ac:dyDescent="0.3">
      <c r="A19" s="4" t="s">
        <v>16</v>
      </c>
      <c r="B19" s="2">
        <v>84180270.000000015</v>
      </c>
      <c r="C19" s="2">
        <v>58851149.999999993</v>
      </c>
      <c r="D19" s="2">
        <v>10765520.000000002</v>
      </c>
      <c r="E19" s="2"/>
      <c r="F19" s="2">
        <v>0</v>
      </c>
      <c r="G19" s="2">
        <v>17972730.000000004</v>
      </c>
      <c r="H19" s="2">
        <v>20697230</v>
      </c>
      <c r="I19" s="2">
        <v>3162219.9999999995</v>
      </c>
      <c r="J19" s="2">
        <v>0</v>
      </c>
      <c r="K19" s="2"/>
      <c r="L19" s="1">
        <f t="shared" ref="L19" si="6">B19+D19+F19+H19+J19</f>
        <v>115643020.00000001</v>
      </c>
      <c r="M19" s="13">
        <f t="shared" ref="M19" si="7">C19+E19+G19+I19+K19</f>
        <v>79986100</v>
      </c>
      <c r="N19" s="21">
        <f t="shared" ref="N19" si="8">L19+M19</f>
        <v>195629120</v>
      </c>
      <c r="P19" s="4" t="s">
        <v>16</v>
      </c>
      <c r="Q19" s="2">
        <v>14969</v>
      </c>
      <c r="R19" s="2">
        <v>8780</v>
      </c>
      <c r="S19" s="2">
        <v>1208</v>
      </c>
      <c r="T19" s="2">
        <v>0</v>
      </c>
      <c r="U19" s="2">
        <v>98</v>
      </c>
      <c r="V19" s="2">
        <v>2106</v>
      </c>
      <c r="W19" s="2">
        <v>6113</v>
      </c>
      <c r="X19" s="2">
        <v>1303</v>
      </c>
      <c r="Y19" s="2">
        <v>1397</v>
      </c>
      <c r="Z19" s="2">
        <v>0</v>
      </c>
      <c r="AA19" s="1">
        <f t="shared" ref="AA19" si="9">Q19+S19+U19+W19+Y19</f>
        <v>23785</v>
      </c>
      <c r="AB19" s="13">
        <f t="shared" ref="AB19" si="10">R19+T19+V19+X19+Z19</f>
        <v>12189</v>
      </c>
      <c r="AC19" s="14">
        <f t="shared" ref="AC19" si="11">AA19+AB19</f>
        <v>35974</v>
      </c>
      <c r="AE19" s="4" t="s">
        <v>16</v>
      </c>
      <c r="AF19" s="2">
        <f t="shared" si="5"/>
        <v>5623.6401897254336</v>
      </c>
      <c r="AG19" s="2">
        <f t="shared" si="0"/>
        <v>6702.8644646924822</v>
      </c>
      <c r="AH19" s="2">
        <f t="shared" si="0"/>
        <v>8911.8543046357627</v>
      </c>
      <c r="AI19" s="2" t="str">
        <f t="shared" si="0"/>
        <v>N.A.</v>
      </c>
      <c r="AJ19" s="2">
        <f t="shared" si="0"/>
        <v>0</v>
      </c>
      <c r="AK19" s="2">
        <f t="shared" si="0"/>
        <v>8534.05982905983</v>
      </c>
      <c r="AL19" s="2">
        <f t="shared" si="0"/>
        <v>3385.7729429085557</v>
      </c>
      <c r="AM19" s="2">
        <f t="shared" si="0"/>
        <v>2426.876438986953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4862.0147151566116</v>
      </c>
      <c r="AQ19" s="13">
        <f t="shared" ref="AQ19" si="13">IFERROR(M19/AB19, "N.A.")</f>
        <v>6562.1544015095578</v>
      </c>
      <c r="AR19" s="14">
        <f t="shared" ref="AR19" si="14">IFERROR(N19/AC19, "N.A.")</f>
        <v>5438.0697170178464</v>
      </c>
    </row>
    <row r="20" spans="1:44" ht="15" customHeight="1" thickBot="1" x14ac:dyDescent="0.3">
      <c r="A20" s="5" t="s">
        <v>0</v>
      </c>
      <c r="B20" s="44">
        <f>B19+C19</f>
        <v>143031420</v>
      </c>
      <c r="C20" s="45"/>
      <c r="D20" s="44">
        <f>D19+E19</f>
        <v>10765520.000000002</v>
      </c>
      <c r="E20" s="45"/>
      <c r="F20" s="44">
        <f>F19+G19</f>
        <v>17972730.000000004</v>
      </c>
      <c r="G20" s="45"/>
      <c r="H20" s="44">
        <f>H19+I19</f>
        <v>23859450</v>
      </c>
      <c r="I20" s="45"/>
      <c r="J20" s="44">
        <f>J19+K19</f>
        <v>0</v>
      </c>
      <c r="K20" s="45"/>
      <c r="L20" s="44">
        <f>L19+M19</f>
        <v>195629120</v>
      </c>
      <c r="M20" s="46"/>
      <c r="N20" s="22">
        <f>B20+D20+F20+H20+J20</f>
        <v>195629120</v>
      </c>
      <c r="P20" s="5" t="s">
        <v>0</v>
      </c>
      <c r="Q20" s="44">
        <f>Q19+R19</f>
        <v>23749</v>
      </c>
      <c r="R20" s="45"/>
      <c r="S20" s="44">
        <f>S19+T19</f>
        <v>1208</v>
      </c>
      <c r="T20" s="45"/>
      <c r="U20" s="44">
        <f>U19+V19</f>
        <v>2204</v>
      </c>
      <c r="V20" s="45"/>
      <c r="W20" s="44">
        <f>W19+X19</f>
        <v>7416</v>
      </c>
      <c r="X20" s="45"/>
      <c r="Y20" s="44">
        <f>Y19+Z19</f>
        <v>1397</v>
      </c>
      <c r="Z20" s="45"/>
      <c r="AA20" s="44">
        <f>AA19+AB19</f>
        <v>35974</v>
      </c>
      <c r="AB20" s="45"/>
      <c r="AC20" s="23">
        <f>Q20+S20+U20+W20+Y20</f>
        <v>35974</v>
      </c>
      <c r="AE20" s="5" t="s">
        <v>0</v>
      </c>
      <c r="AF20" s="24">
        <f>IFERROR(B20/Q20,"N.A.")</f>
        <v>6022.629163333193</v>
      </c>
      <c r="AG20" s="25"/>
      <c r="AH20" s="24">
        <f>IFERROR(D20/S20,"N.A.")</f>
        <v>8911.8543046357627</v>
      </c>
      <c r="AI20" s="25"/>
      <c r="AJ20" s="24">
        <f>IFERROR(F20/U20,"N.A.")</f>
        <v>8154.5961887477333</v>
      </c>
      <c r="AK20" s="25"/>
      <c r="AL20" s="24">
        <f>IFERROR(H20/W20,"N.A.")</f>
        <v>3217.2936893203882</v>
      </c>
      <c r="AM20" s="25"/>
      <c r="AN20" s="24">
        <f>IFERROR(J20/Y20,"N.A.")</f>
        <v>0</v>
      </c>
      <c r="AO20" s="25"/>
      <c r="AP20" s="24">
        <f>IFERROR(L20/AA20,"N.A.")</f>
        <v>5438.0697170178464</v>
      </c>
      <c r="AQ20" s="25"/>
      <c r="AR20" s="16">
        <f>IFERROR(N20/AC20, "N.A.")</f>
        <v>5438.0697170178464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24992460</v>
      </c>
      <c r="C27" s="2"/>
      <c r="D27" s="2">
        <v>5281440</v>
      </c>
      <c r="E27" s="2"/>
      <c r="F27" s="2">
        <v>0</v>
      </c>
      <c r="G27" s="2"/>
      <c r="H27" s="2">
        <v>16336379.999999998</v>
      </c>
      <c r="I27" s="2"/>
      <c r="J27" s="2">
        <v>0</v>
      </c>
      <c r="K27" s="2"/>
      <c r="L27" s="1">
        <f>B27+D27+F27+H27+J27</f>
        <v>46610280</v>
      </c>
      <c r="M27" s="13">
        <f>C27+E27+G27+I27+K27</f>
        <v>0</v>
      </c>
      <c r="N27" s="14">
        <f>L27+M27</f>
        <v>46610280</v>
      </c>
      <c r="P27" s="3" t="s">
        <v>12</v>
      </c>
      <c r="Q27" s="2">
        <v>4367</v>
      </c>
      <c r="R27" s="2">
        <v>0</v>
      </c>
      <c r="S27" s="2">
        <v>522</v>
      </c>
      <c r="T27" s="2">
        <v>0</v>
      </c>
      <c r="U27" s="2">
        <v>98</v>
      </c>
      <c r="V27" s="2">
        <v>0</v>
      </c>
      <c r="W27" s="2">
        <v>2044</v>
      </c>
      <c r="X27" s="2">
        <v>0</v>
      </c>
      <c r="Y27" s="2">
        <v>373</v>
      </c>
      <c r="Z27" s="2">
        <v>0</v>
      </c>
      <c r="AA27" s="1">
        <f>Q27+S27+U27+W27+Y27</f>
        <v>7404</v>
      </c>
      <c r="AB27" s="13">
        <f>R27+T27+V27+X27+Z27</f>
        <v>0</v>
      </c>
      <c r="AC27" s="14">
        <f>AA27+AB27</f>
        <v>7404</v>
      </c>
      <c r="AE27" s="3" t="s">
        <v>12</v>
      </c>
      <c r="AF27" s="2">
        <f>IFERROR(B27/Q27, "N.A.")</f>
        <v>5723.0272498282575</v>
      </c>
      <c r="AG27" s="2" t="str">
        <f t="shared" ref="AG27:AR31" si="15">IFERROR(C27/R27, "N.A.")</f>
        <v>N.A.</v>
      </c>
      <c r="AH27" s="2">
        <f t="shared" si="15"/>
        <v>10117.701149425287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7992.3581213307234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6295.2836304700159</v>
      </c>
      <c r="AQ27" s="13" t="str">
        <f t="shared" si="15"/>
        <v>N.A.</v>
      </c>
      <c r="AR27" s="14">
        <f t="shared" si="15"/>
        <v>6295.2836304700159</v>
      </c>
    </row>
    <row r="28" spans="1:44" ht="15" customHeight="1" thickBot="1" x14ac:dyDescent="0.3">
      <c r="A28" s="3" t="s">
        <v>13</v>
      </c>
      <c r="B28" s="2">
        <v>1872220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1872220</v>
      </c>
      <c r="M28" s="13">
        <f t="shared" si="16"/>
        <v>0</v>
      </c>
      <c r="N28" s="14">
        <f t="shared" ref="N28:N30" si="17">L28+M28</f>
        <v>1872220</v>
      </c>
      <c r="P28" s="3" t="s">
        <v>13</v>
      </c>
      <c r="Q28" s="2">
        <v>651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651</v>
      </c>
      <c r="AB28" s="13">
        <f t="shared" si="18"/>
        <v>0</v>
      </c>
      <c r="AC28" s="14">
        <f t="shared" ref="AC28:AC30" si="19">AA28+AB28</f>
        <v>651</v>
      </c>
      <c r="AE28" s="3" t="s">
        <v>13</v>
      </c>
      <c r="AF28" s="2">
        <f t="shared" ref="AF28:AF31" si="20">IFERROR(B28/Q28, "N.A.")</f>
        <v>2875.9139784946237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2875.9139784946237</v>
      </c>
      <c r="AQ28" s="13" t="str">
        <f t="shared" si="15"/>
        <v>N.A.</v>
      </c>
      <c r="AR28" s="14">
        <f t="shared" si="15"/>
        <v>2875.9139784946237</v>
      </c>
    </row>
    <row r="29" spans="1:44" ht="15" customHeight="1" thickBot="1" x14ac:dyDescent="0.3">
      <c r="A29" s="3" t="s">
        <v>14</v>
      </c>
      <c r="B29" s="2">
        <v>40322990</v>
      </c>
      <c r="C29" s="2">
        <v>31165599.999999996</v>
      </c>
      <c r="D29" s="2">
        <v>2450000</v>
      </c>
      <c r="E29" s="2"/>
      <c r="F29" s="2"/>
      <c r="G29" s="2">
        <v>12775800.000000002</v>
      </c>
      <c r="H29" s="2"/>
      <c r="I29" s="2">
        <v>2936040</v>
      </c>
      <c r="J29" s="2">
        <v>0</v>
      </c>
      <c r="K29" s="2"/>
      <c r="L29" s="1">
        <f t="shared" si="16"/>
        <v>42772990</v>
      </c>
      <c r="M29" s="13">
        <f t="shared" si="16"/>
        <v>46877440</v>
      </c>
      <c r="N29" s="14">
        <f t="shared" si="17"/>
        <v>89650430</v>
      </c>
      <c r="P29" s="3" t="s">
        <v>14</v>
      </c>
      <c r="Q29" s="2">
        <v>5976</v>
      </c>
      <c r="R29" s="2">
        <v>4172</v>
      </c>
      <c r="S29" s="2">
        <v>294</v>
      </c>
      <c r="T29" s="2">
        <v>0</v>
      </c>
      <c r="U29" s="2">
        <v>0</v>
      </c>
      <c r="V29" s="2">
        <v>1157</v>
      </c>
      <c r="W29" s="2">
        <v>0</v>
      </c>
      <c r="X29" s="2">
        <v>667</v>
      </c>
      <c r="Y29" s="2">
        <v>765</v>
      </c>
      <c r="Z29" s="2">
        <v>0</v>
      </c>
      <c r="AA29" s="1">
        <f t="shared" si="18"/>
        <v>7035</v>
      </c>
      <c r="AB29" s="13">
        <f t="shared" si="18"/>
        <v>5996</v>
      </c>
      <c r="AC29" s="14">
        <f t="shared" si="19"/>
        <v>13031</v>
      </c>
      <c r="AE29" s="3" t="s">
        <v>14</v>
      </c>
      <c r="AF29" s="2">
        <f t="shared" si="20"/>
        <v>6747.4882864792507</v>
      </c>
      <c r="AG29" s="2">
        <f t="shared" si="15"/>
        <v>7470.1821668264611</v>
      </c>
      <c r="AH29" s="2">
        <f t="shared" si="15"/>
        <v>8333.3333333333339</v>
      </c>
      <c r="AI29" s="2" t="str">
        <f t="shared" si="15"/>
        <v>N.A.</v>
      </c>
      <c r="AJ29" s="2" t="str">
        <f t="shared" si="15"/>
        <v>N.A.</v>
      </c>
      <c r="AK29" s="2">
        <f t="shared" si="15"/>
        <v>11042.17804667243</v>
      </c>
      <c r="AL29" s="2" t="str">
        <f t="shared" si="15"/>
        <v>N.A.</v>
      </c>
      <c r="AM29" s="2">
        <f t="shared" si="15"/>
        <v>4401.8590704647677</v>
      </c>
      <c r="AN29" s="2">
        <f t="shared" si="15"/>
        <v>0</v>
      </c>
      <c r="AO29" s="2" t="str">
        <f t="shared" si="15"/>
        <v>N.A.</v>
      </c>
      <c r="AP29" s="15">
        <f t="shared" si="15"/>
        <v>6080.0270078180529</v>
      </c>
      <c r="AQ29" s="13">
        <f t="shared" si="15"/>
        <v>7818.118745830554</v>
      </c>
      <c r="AR29" s="14">
        <f t="shared" si="15"/>
        <v>6879.7812907681682</v>
      </c>
    </row>
    <row r="30" spans="1:44" ht="15" customHeight="1" thickBot="1" x14ac:dyDescent="0.3">
      <c r="A30" s="3" t="s">
        <v>15</v>
      </c>
      <c r="B30" s="2"/>
      <c r="C30" s="2"/>
      <c r="D30" s="2">
        <v>2528400</v>
      </c>
      <c r="E30" s="2"/>
      <c r="F30" s="2"/>
      <c r="G30" s="2"/>
      <c r="H30" s="2">
        <v>0</v>
      </c>
      <c r="I30" s="2"/>
      <c r="J30" s="2"/>
      <c r="K30" s="2"/>
      <c r="L30" s="1">
        <f t="shared" si="16"/>
        <v>2528400</v>
      </c>
      <c r="M30" s="13">
        <f t="shared" si="16"/>
        <v>0</v>
      </c>
      <c r="N30" s="14">
        <f t="shared" si="17"/>
        <v>2528400</v>
      </c>
      <c r="P30" s="3" t="s">
        <v>15</v>
      </c>
      <c r="Q30" s="2">
        <v>0</v>
      </c>
      <c r="R30" s="2">
        <v>0</v>
      </c>
      <c r="S30" s="2">
        <v>196</v>
      </c>
      <c r="T30" s="2">
        <v>0</v>
      </c>
      <c r="U30" s="2">
        <v>0</v>
      </c>
      <c r="V30" s="2">
        <v>0</v>
      </c>
      <c r="W30" s="2">
        <v>1813</v>
      </c>
      <c r="X30" s="2">
        <v>0</v>
      </c>
      <c r="Y30" s="2">
        <v>0</v>
      </c>
      <c r="Z30" s="2">
        <v>0</v>
      </c>
      <c r="AA30" s="1">
        <f t="shared" si="18"/>
        <v>2009</v>
      </c>
      <c r="AB30" s="13">
        <f t="shared" si="18"/>
        <v>0</v>
      </c>
      <c r="AC30" s="21">
        <f t="shared" si="19"/>
        <v>2009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12900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1258.5365853658536</v>
      </c>
      <c r="AQ30" s="13" t="str">
        <f t="shared" si="15"/>
        <v>N.A.</v>
      </c>
      <c r="AR30" s="14">
        <f t="shared" si="15"/>
        <v>1258.5365853658536</v>
      </c>
    </row>
    <row r="31" spans="1:44" ht="15" customHeight="1" thickBot="1" x14ac:dyDescent="0.3">
      <c r="A31" s="4" t="s">
        <v>16</v>
      </c>
      <c r="B31" s="2">
        <v>67187670.000000015</v>
      </c>
      <c r="C31" s="2">
        <v>31165599.999999996</v>
      </c>
      <c r="D31" s="2">
        <v>10259840.000000002</v>
      </c>
      <c r="E31" s="2"/>
      <c r="F31" s="2">
        <v>0</v>
      </c>
      <c r="G31" s="2">
        <v>12775800.000000002</v>
      </c>
      <c r="H31" s="2">
        <v>16336379.999999996</v>
      </c>
      <c r="I31" s="2">
        <v>2936040</v>
      </c>
      <c r="J31" s="2">
        <v>0</v>
      </c>
      <c r="K31" s="2"/>
      <c r="L31" s="1">
        <f t="shared" ref="L31" si="21">B31+D31+F31+H31+J31</f>
        <v>93783890.000000015</v>
      </c>
      <c r="M31" s="13">
        <f t="shared" ref="M31" si="22">C31+E31+G31+I31+K31</f>
        <v>46877440</v>
      </c>
      <c r="N31" s="21">
        <f t="shared" ref="N31" si="23">L31+M31</f>
        <v>140661330</v>
      </c>
      <c r="P31" s="4" t="s">
        <v>16</v>
      </c>
      <c r="Q31" s="2">
        <v>10994</v>
      </c>
      <c r="R31" s="2">
        <v>4172</v>
      </c>
      <c r="S31" s="2">
        <v>1012</v>
      </c>
      <c r="T31" s="2">
        <v>0</v>
      </c>
      <c r="U31" s="2">
        <v>98</v>
      </c>
      <c r="V31" s="2">
        <v>1157</v>
      </c>
      <c r="W31" s="2">
        <v>3857</v>
      </c>
      <c r="X31" s="2">
        <v>667</v>
      </c>
      <c r="Y31" s="2">
        <v>1138</v>
      </c>
      <c r="Z31" s="2">
        <v>0</v>
      </c>
      <c r="AA31" s="1">
        <f t="shared" ref="AA31" si="24">Q31+S31+U31+W31+Y31</f>
        <v>17099</v>
      </c>
      <c r="AB31" s="13">
        <f t="shared" ref="AB31" si="25">R31+T31+V31+X31+Z31</f>
        <v>5996</v>
      </c>
      <c r="AC31" s="14">
        <f t="shared" ref="AC31" si="26">AA31+AB31</f>
        <v>23095</v>
      </c>
      <c r="AE31" s="4" t="s">
        <v>16</v>
      </c>
      <c r="AF31" s="2">
        <f t="shared" si="20"/>
        <v>6111.3034382390406</v>
      </c>
      <c r="AG31" s="2">
        <f t="shared" si="15"/>
        <v>7470.1821668264611</v>
      </c>
      <c r="AH31" s="2">
        <f t="shared" si="15"/>
        <v>10138.18181818182</v>
      </c>
      <c r="AI31" s="2" t="str">
        <f t="shared" si="15"/>
        <v>N.A.</v>
      </c>
      <c r="AJ31" s="2">
        <f t="shared" si="15"/>
        <v>0</v>
      </c>
      <c r="AK31" s="2">
        <f t="shared" si="15"/>
        <v>11042.17804667243</v>
      </c>
      <c r="AL31" s="2">
        <f t="shared" si="15"/>
        <v>4235.5146486906915</v>
      </c>
      <c r="AM31" s="2">
        <f t="shared" si="15"/>
        <v>4401.8590704647677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5484.7587578220955</v>
      </c>
      <c r="AQ31" s="13">
        <f t="shared" ref="AQ31" si="28">IFERROR(M31/AB31, "N.A.")</f>
        <v>7818.118745830554</v>
      </c>
      <c r="AR31" s="14">
        <f t="shared" ref="AR31" si="29">IFERROR(N31/AC31, "N.A.")</f>
        <v>6090.5533665295516</v>
      </c>
    </row>
    <row r="32" spans="1:44" ht="15" customHeight="1" thickBot="1" x14ac:dyDescent="0.3">
      <c r="A32" s="5" t="s">
        <v>0</v>
      </c>
      <c r="B32" s="44">
        <f>B31+C31</f>
        <v>98353270.000000015</v>
      </c>
      <c r="C32" s="45"/>
      <c r="D32" s="44">
        <f>D31+E31</f>
        <v>10259840.000000002</v>
      </c>
      <c r="E32" s="45"/>
      <c r="F32" s="44">
        <f>F31+G31</f>
        <v>12775800.000000002</v>
      </c>
      <c r="G32" s="45"/>
      <c r="H32" s="44">
        <f>H31+I31</f>
        <v>19272419.999999996</v>
      </c>
      <c r="I32" s="45"/>
      <c r="J32" s="44">
        <f>J31+K31</f>
        <v>0</v>
      </c>
      <c r="K32" s="45"/>
      <c r="L32" s="44">
        <f>L31+M31</f>
        <v>140661330</v>
      </c>
      <c r="M32" s="46"/>
      <c r="N32" s="22">
        <f>B32+D32+F32+H32+J32</f>
        <v>140661330</v>
      </c>
      <c r="P32" s="5" t="s">
        <v>0</v>
      </c>
      <c r="Q32" s="44">
        <f>Q31+R31</f>
        <v>15166</v>
      </c>
      <c r="R32" s="45"/>
      <c r="S32" s="44">
        <f>S31+T31</f>
        <v>1012</v>
      </c>
      <c r="T32" s="45"/>
      <c r="U32" s="44">
        <f>U31+V31</f>
        <v>1255</v>
      </c>
      <c r="V32" s="45"/>
      <c r="W32" s="44">
        <f>W31+X31</f>
        <v>4524</v>
      </c>
      <c r="X32" s="45"/>
      <c r="Y32" s="44">
        <f>Y31+Z31</f>
        <v>1138</v>
      </c>
      <c r="Z32" s="45"/>
      <c r="AA32" s="44">
        <f>AA31+AB31</f>
        <v>23095</v>
      </c>
      <c r="AB32" s="45"/>
      <c r="AC32" s="23">
        <f>Q32+S32+U32+W32+Y32</f>
        <v>23095</v>
      </c>
      <c r="AE32" s="5" t="s">
        <v>0</v>
      </c>
      <c r="AF32" s="24">
        <f>IFERROR(B32/Q32,"N.A.")</f>
        <v>6485.1160490571028</v>
      </c>
      <c r="AG32" s="25"/>
      <c r="AH32" s="24">
        <f>IFERROR(D32/S32,"N.A.")</f>
        <v>10138.18181818182</v>
      </c>
      <c r="AI32" s="25"/>
      <c r="AJ32" s="24">
        <f>IFERROR(F32/U32,"N.A.")</f>
        <v>10179.920318725101</v>
      </c>
      <c r="AK32" s="25"/>
      <c r="AL32" s="24">
        <f>IFERROR(H32/W32,"N.A.")</f>
        <v>4260.0397877984078</v>
      </c>
      <c r="AM32" s="25"/>
      <c r="AN32" s="24">
        <f>IFERROR(J32/Y32,"N.A.")</f>
        <v>0</v>
      </c>
      <c r="AO32" s="25"/>
      <c r="AP32" s="24">
        <f>IFERROR(L32/AA32,"N.A.")</f>
        <v>6090.5533665295516</v>
      </c>
      <c r="AQ32" s="25"/>
      <c r="AR32" s="16">
        <f>IFERROR(N32/AC32, "N.A.")</f>
        <v>6090.5533665295516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4360850</v>
      </c>
      <c r="I39" s="2"/>
      <c r="J39" s="2">
        <v>0</v>
      </c>
      <c r="K39" s="2"/>
      <c r="L39" s="1">
        <f>B39+D39+F39+H39+J39</f>
        <v>4360850</v>
      </c>
      <c r="M39" s="13">
        <f>C39+E39+G39+I39+K39</f>
        <v>0</v>
      </c>
      <c r="N39" s="14">
        <f>L39+M39</f>
        <v>4360850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2256</v>
      </c>
      <c r="X39" s="2">
        <v>0</v>
      </c>
      <c r="Y39" s="2">
        <v>259</v>
      </c>
      <c r="Z39" s="2">
        <v>0</v>
      </c>
      <c r="AA39" s="1">
        <f>Q39+S39+U39+W39+Y39</f>
        <v>2515</v>
      </c>
      <c r="AB39" s="13">
        <f>R39+T39+V39+X39+Z39</f>
        <v>0</v>
      </c>
      <c r="AC39" s="14">
        <f>AA39+AB39</f>
        <v>2515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1933.0008865248226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1733.9363817097415</v>
      </c>
      <c r="AQ39" s="13" t="str">
        <f t="shared" si="30"/>
        <v>N.A.</v>
      </c>
      <c r="AR39" s="14">
        <f t="shared" si="30"/>
        <v>1733.9363817097415</v>
      </c>
    </row>
    <row r="40" spans="1:44" ht="15" customHeight="1" thickBot="1" x14ac:dyDescent="0.3">
      <c r="A40" s="3" t="s">
        <v>13</v>
      </c>
      <c r="B40" s="2">
        <v>2640940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2640940</v>
      </c>
      <c r="M40" s="13">
        <f t="shared" si="31"/>
        <v>0</v>
      </c>
      <c r="N40" s="14">
        <f t="shared" ref="N40:N42" si="32">L40+M40</f>
        <v>2640940</v>
      </c>
      <c r="P40" s="3" t="s">
        <v>13</v>
      </c>
      <c r="Q40" s="2">
        <v>816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816</v>
      </c>
      <c r="AB40" s="13">
        <f t="shared" si="33"/>
        <v>0</v>
      </c>
      <c r="AC40" s="14">
        <f t="shared" ref="AC40:AC42" si="34">AA40+AB40</f>
        <v>816</v>
      </c>
      <c r="AE40" s="3" t="s">
        <v>13</v>
      </c>
      <c r="AF40" s="2">
        <f t="shared" ref="AF40:AF43" si="35">IFERROR(B40/Q40, "N.A.")</f>
        <v>3236.4460784313724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3236.4460784313724</v>
      </c>
      <c r="AQ40" s="13" t="str">
        <f t="shared" si="30"/>
        <v>N.A.</v>
      </c>
      <c r="AR40" s="14">
        <f t="shared" si="30"/>
        <v>3236.4460784313724</v>
      </c>
    </row>
    <row r="41" spans="1:44" ht="15" customHeight="1" thickBot="1" x14ac:dyDescent="0.3">
      <c r="A41" s="3" t="s">
        <v>14</v>
      </c>
      <c r="B41" s="2">
        <v>14351659.999999996</v>
      </c>
      <c r="C41" s="2">
        <v>27685550</v>
      </c>
      <c r="D41" s="2">
        <v>505680</v>
      </c>
      <c r="E41" s="2"/>
      <c r="F41" s="2"/>
      <c r="G41" s="2">
        <v>5196930</v>
      </c>
      <c r="H41" s="2"/>
      <c r="I41" s="2">
        <v>226180</v>
      </c>
      <c r="J41" s="2"/>
      <c r="K41" s="2"/>
      <c r="L41" s="1">
        <f t="shared" si="31"/>
        <v>14857339.999999996</v>
      </c>
      <c r="M41" s="13">
        <f t="shared" si="31"/>
        <v>33108660</v>
      </c>
      <c r="N41" s="14">
        <f t="shared" si="32"/>
        <v>47966000</v>
      </c>
      <c r="P41" s="3" t="s">
        <v>14</v>
      </c>
      <c r="Q41" s="2">
        <v>3159</v>
      </c>
      <c r="R41" s="2">
        <v>4608</v>
      </c>
      <c r="S41" s="2">
        <v>196</v>
      </c>
      <c r="T41" s="2">
        <v>0</v>
      </c>
      <c r="U41" s="2">
        <v>0</v>
      </c>
      <c r="V41" s="2">
        <v>949</v>
      </c>
      <c r="W41" s="2">
        <v>0</v>
      </c>
      <c r="X41" s="2">
        <v>636</v>
      </c>
      <c r="Y41" s="2">
        <v>0</v>
      </c>
      <c r="Z41" s="2">
        <v>0</v>
      </c>
      <c r="AA41" s="1">
        <f t="shared" si="33"/>
        <v>3355</v>
      </c>
      <c r="AB41" s="13">
        <f t="shared" si="33"/>
        <v>6193</v>
      </c>
      <c r="AC41" s="14">
        <f t="shared" si="34"/>
        <v>9548</v>
      </c>
      <c r="AE41" s="3" t="s">
        <v>14</v>
      </c>
      <c r="AF41" s="2">
        <f t="shared" si="35"/>
        <v>4543.1022475466907</v>
      </c>
      <c r="AG41" s="2">
        <f t="shared" si="30"/>
        <v>6008.1488715277774</v>
      </c>
      <c r="AH41" s="2">
        <f t="shared" si="30"/>
        <v>2580</v>
      </c>
      <c r="AI41" s="2" t="str">
        <f t="shared" si="30"/>
        <v>N.A.</v>
      </c>
      <c r="AJ41" s="2" t="str">
        <f t="shared" si="30"/>
        <v>N.A.</v>
      </c>
      <c r="AK41" s="2">
        <f t="shared" si="30"/>
        <v>5476.2170706006318</v>
      </c>
      <c r="AL41" s="2" t="str">
        <f t="shared" si="30"/>
        <v>N.A.</v>
      </c>
      <c r="AM41" s="2">
        <f t="shared" si="30"/>
        <v>355.62893081761007</v>
      </c>
      <c r="AN41" s="2" t="str">
        <f t="shared" si="30"/>
        <v>N.A.</v>
      </c>
      <c r="AO41" s="2" t="str">
        <f t="shared" si="30"/>
        <v>N.A.</v>
      </c>
      <c r="AP41" s="15">
        <f t="shared" si="30"/>
        <v>4428.417287630401</v>
      </c>
      <c r="AQ41" s="13">
        <f t="shared" si="30"/>
        <v>5346.1424188600031</v>
      </c>
      <c r="AR41" s="14">
        <f t="shared" si="30"/>
        <v>5023.6698785085882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16992600</v>
      </c>
      <c r="C43" s="2">
        <v>27685550</v>
      </c>
      <c r="D43" s="2">
        <v>505680</v>
      </c>
      <c r="E43" s="2"/>
      <c r="F43" s="2"/>
      <c r="G43" s="2">
        <v>5196930</v>
      </c>
      <c r="H43" s="2">
        <v>4360850</v>
      </c>
      <c r="I43" s="2">
        <v>226180</v>
      </c>
      <c r="J43" s="2">
        <v>0</v>
      </c>
      <c r="K43" s="2"/>
      <c r="L43" s="1">
        <f t="shared" ref="L43" si="36">B43+D43+F43+H43+J43</f>
        <v>21859130</v>
      </c>
      <c r="M43" s="13">
        <f t="shared" ref="M43" si="37">C43+E43+G43+I43+K43</f>
        <v>33108660</v>
      </c>
      <c r="N43" s="21">
        <f t="shared" ref="N43" si="38">L43+M43</f>
        <v>54967790</v>
      </c>
      <c r="P43" s="4" t="s">
        <v>16</v>
      </c>
      <c r="Q43" s="2">
        <v>3975</v>
      </c>
      <c r="R43" s="2">
        <v>4608</v>
      </c>
      <c r="S43" s="2">
        <v>196</v>
      </c>
      <c r="T43" s="2">
        <v>0</v>
      </c>
      <c r="U43" s="2">
        <v>0</v>
      </c>
      <c r="V43" s="2">
        <v>949</v>
      </c>
      <c r="W43" s="2">
        <v>2256</v>
      </c>
      <c r="X43" s="2">
        <v>636</v>
      </c>
      <c r="Y43" s="2">
        <v>259</v>
      </c>
      <c r="Z43" s="2">
        <v>0</v>
      </c>
      <c r="AA43" s="1">
        <f t="shared" ref="AA43" si="39">Q43+S43+U43+W43+Y43</f>
        <v>6686</v>
      </c>
      <c r="AB43" s="13">
        <f t="shared" ref="AB43" si="40">R43+T43+V43+X43+Z43</f>
        <v>6193</v>
      </c>
      <c r="AC43" s="21">
        <f t="shared" ref="AC43" si="41">AA43+AB43</f>
        <v>12879</v>
      </c>
      <c r="AE43" s="4" t="s">
        <v>16</v>
      </c>
      <c r="AF43" s="2">
        <f t="shared" si="35"/>
        <v>4274.867924528302</v>
      </c>
      <c r="AG43" s="2">
        <f t="shared" si="30"/>
        <v>6008.1488715277774</v>
      </c>
      <c r="AH43" s="2">
        <f t="shared" si="30"/>
        <v>2580</v>
      </c>
      <c r="AI43" s="2" t="str">
        <f t="shared" si="30"/>
        <v>N.A.</v>
      </c>
      <c r="AJ43" s="2" t="str">
        <f t="shared" si="30"/>
        <v>N.A.</v>
      </c>
      <c r="AK43" s="2">
        <f t="shared" si="30"/>
        <v>5476.2170706006318</v>
      </c>
      <c r="AL43" s="2">
        <f t="shared" si="30"/>
        <v>1933.0008865248226</v>
      </c>
      <c r="AM43" s="2">
        <f t="shared" si="30"/>
        <v>355.62893081761007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3269.3882740053846</v>
      </c>
      <c r="AQ43" s="13">
        <f t="shared" ref="AQ43" si="43">IFERROR(M43/AB43, "N.A.")</f>
        <v>5346.1424188600031</v>
      </c>
      <c r="AR43" s="14">
        <f t="shared" ref="AR43" si="44">IFERROR(N43/AC43, "N.A.")</f>
        <v>4268.0169267800293</v>
      </c>
    </row>
    <row r="44" spans="1:44" ht="15" customHeight="1" thickBot="1" x14ac:dyDescent="0.3">
      <c r="A44" s="5" t="s">
        <v>0</v>
      </c>
      <c r="B44" s="44">
        <f>B43+C43</f>
        <v>44678150</v>
      </c>
      <c r="C44" s="45"/>
      <c r="D44" s="44">
        <f>D43+E43</f>
        <v>505680</v>
      </c>
      <c r="E44" s="45"/>
      <c r="F44" s="44">
        <f>F43+G43</f>
        <v>5196930</v>
      </c>
      <c r="G44" s="45"/>
      <c r="H44" s="44">
        <f>H43+I43</f>
        <v>4587030</v>
      </c>
      <c r="I44" s="45"/>
      <c r="J44" s="44">
        <f>J43+K43</f>
        <v>0</v>
      </c>
      <c r="K44" s="45"/>
      <c r="L44" s="44">
        <f>L43+M43</f>
        <v>54967790</v>
      </c>
      <c r="M44" s="46"/>
      <c r="N44" s="22">
        <f>B44+D44+F44+H44+J44</f>
        <v>54967790</v>
      </c>
      <c r="P44" s="5" t="s">
        <v>0</v>
      </c>
      <c r="Q44" s="44">
        <f>Q43+R43</f>
        <v>8583</v>
      </c>
      <c r="R44" s="45"/>
      <c r="S44" s="44">
        <f>S43+T43</f>
        <v>196</v>
      </c>
      <c r="T44" s="45"/>
      <c r="U44" s="44">
        <f>U43+V43</f>
        <v>949</v>
      </c>
      <c r="V44" s="45"/>
      <c r="W44" s="44">
        <f>W43+X43</f>
        <v>2892</v>
      </c>
      <c r="X44" s="45"/>
      <c r="Y44" s="44">
        <f>Y43+Z43</f>
        <v>259</v>
      </c>
      <c r="Z44" s="45"/>
      <c r="AA44" s="44">
        <f>AA43+AB43</f>
        <v>12879</v>
      </c>
      <c r="AB44" s="46"/>
      <c r="AC44" s="22">
        <f>Q44+S44+U44+W44+Y44</f>
        <v>12879</v>
      </c>
      <c r="AE44" s="5" t="s">
        <v>0</v>
      </c>
      <c r="AF44" s="24">
        <f>IFERROR(B44/Q44,"N.A.")</f>
        <v>5205.4235115926831</v>
      </c>
      <c r="AG44" s="25"/>
      <c r="AH44" s="24">
        <f>IFERROR(D44/S44,"N.A.")</f>
        <v>2580</v>
      </c>
      <c r="AI44" s="25"/>
      <c r="AJ44" s="24">
        <f>IFERROR(F44/U44,"N.A.")</f>
        <v>5476.2170706006318</v>
      </c>
      <c r="AK44" s="25"/>
      <c r="AL44" s="24">
        <f>IFERROR(H44/W44,"N.A.")</f>
        <v>1586.1099585062241</v>
      </c>
      <c r="AM44" s="25"/>
      <c r="AN44" s="24">
        <f>IFERROR(J44/Y44,"N.A.")</f>
        <v>0</v>
      </c>
      <c r="AO44" s="25"/>
      <c r="AP44" s="24">
        <f>IFERROR(L44/AA44,"N.A.")</f>
        <v>4268.0169267800293</v>
      </c>
      <c r="AQ44" s="25"/>
      <c r="AR44" s="16">
        <f>IFERROR(N44/AC44, "N.A.")</f>
        <v>4268.0169267800293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3946fdfc-da00-409a-95df-cd9f19cc2a9a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2019 T1</dc:title>
  <dc:subject>Matriz Hussmanns Quintana Roo, 2019-T1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2025-12-16T14:45:23Z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